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770" activeTab="1"/>
  </bookViews>
  <sheets>
    <sheet name="ROI" sheetId="1" r:id="rId1"/>
    <sheet name="Info" sheetId="2" r:id="rId2"/>
  </sheets>
  <definedNames/>
  <calcPr fullCalcOnLoad="1"/>
</workbook>
</file>

<file path=xl/sharedStrings.xml><?xml version="1.0" encoding="utf-8"?>
<sst xmlns="http://schemas.openxmlformats.org/spreadsheetml/2006/main" count="101" uniqueCount="62">
  <si>
    <t>Type</t>
  </si>
  <si>
    <t>ROI</t>
  </si>
  <si>
    <t>Options per share</t>
  </si>
  <si>
    <t>Total per Share</t>
  </si>
  <si>
    <t xml:space="preserve">Total </t>
  </si>
  <si>
    <t>Stock</t>
  </si>
  <si>
    <t>Buy</t>
  </si>
  <si>
    <t>Sell</t>
  </si>
  <si>
    <t>Profit/Loss</t>
  </si>
  <si>
    <t>Dividend</t>
  </si>
  <si>
    <t>Options Premium</t>
  </si>
  <si>
    <t>Call</t>
  </si>
  <si>
    <t>BP</t>
  </si>
  <si>
    <t>CAT</t>
  </si>
  <si>
    <t>CVC</t>
  </si>
  <si>
    <t>GS</t>
  </si>
  <si>
    <t>HAL</t>
  </si>
  <si>
    <t>JPM</t>
  </si>
  <si>
    <t>LXK</t>
  </si>
  <si>
    <t>MCP</t>
  </si>
  <si>
    <t>MOS</t>
  </si>
  <si>
    <t>MSFT</t>
  </si>
  <si>
    <t>RIG</t>
  </si>
  <si>
    <t>Put</t>
  </si>
  <si>
    <t>RVBD</t>
  </si>
  <si>
    <t>Per Share</t>
  </si>
  <si>
    <t>Double Dip Dividend</t>
  </si>
  <si>
    <t>Option to Profit ROI Projection</t>
  </si>
  <si>
    <t>Monthly</t>
  </si>
  <si>
    <t>Monthly Option</t>
  </si>
  <si>
    <t>See Double Dipping Dividends</t>
  </si>
  <si>
    <t xml:space="preserve">The strategy of attempting to capture both a dividend payment and option premium </t>
  </si>
  <si>
    <t xml:space="preserve">Double Dip Dividend: </t>
  </si>
  <si>
    <t>Puts</t>
  </si>
  <si>
    <t>The strategy of selling cash covered puts. Only used if you would be comfortable</t>
  </si>
  <si>
    <t>owning shares at the assignment price and best used after a large drop in share price</t>
  </si>
  <si>
    <t>that may have been an over-reaction to related company or industry news.</t>
  </si>
  <si>
    <t xml:space="preserve">If puts are assigned, strategy seeks to sell calls at the original strike price </t>
  </si>
  <si>
    <t>of the original put contracts</t>
  </si>
  <si>
    <t>Only monthly options are vaialble for this equity position. The option expires after the</t>
  </si>
  <si>
    <t>close of trading on the third Friday of each month</t>
  </si>
  <si>
    <t>The table shows ROI for both situations where the dividend is retained, as well as</t>
  </si>
  <si>
    <t>in the event that shares are assigned prior to ex-dividend date.</t>
  </si>
  <si>
    <t>The ROI (return on Investment) strategy assumes that the shares will be assigned</t>
  </si>
  <si>
    <t>at the strike price.</t>
  </si>
  <si>
    <t xml:space="preserve">However, if not, the spreadsheet may continue to be used to track ROI by </t>
  </si>
  <si>
    <t>sequentially entering subsequent premiums, as well as the new strike price,</t>
  </si>
  <si>
    <t>if it has changed</t>
  </si>
  <si>
    <t>Initial</t>
  </si>
  <si>
    <t>Subsequent</t>
  </si>
  <si>
    <t>Option</t>
  </si>
  <si>
    <t>Premiums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</si>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</sst>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0.0%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u val="single"/>
      <sz val="28"/>
      <color indexed="12"/>
      <name val="Arial"/>
      <family val="2"/>
    </font>
    <font>
      <b/>
      <sz val="10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164" fontId="1" fillId="0" borderId="0" xfId="0" applyNumberFormat="1" applyFont="1" applyAlignment="1">
      <alignment/>
    </xf>
    <xf numFmtId="2" fontId="1" fillId="0" borderId="0" xfId="0" applyNumberFormat="1" applyFont="1" applyFill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ill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2" fontId="0" fillId="0" borderId="0" xfId="0" applyNumberFormat="1" applyAlignment="1">
      <alignment horizontal="center"/>
    </xf>
    <xf numFmtId="164" fontId="0" fillId="0" borderId="0" xfId="0" applyNumberFormat="1" applyFill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Font="1" applyFill="1" applyAlignment="1">
      <alignment/>
    </xf>
    <xf numFmtId="14" fontId="0" fillId="0" borderId="0" xfId="0" applyNumberFormat="1" applyFill="1" applyAlignment="1">
      <alignment/>
    </xf>
    <xf numFmtId="164" fontId="1" fillId="0" borderId="0" xfId="0" applyNumberFormat="1" applyFont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14" fontId="0" fillId="3" borderId="0" xfId="0" applyNumberFormat="1" applyFill="1" applyAlignment="1">
      <alignment/>
    </xf>
    <xf numFmtId="165" fontId="0" fillId="3" borderId="0" xfId="0" applyNumberFormat="1" applyFill="1" applyAlignment="1">
      <alignment/>
    </xf>
    <xf numFmtId="2" fontId="0" fillId="3" borderId="0" xfId="0" applyNumberFormat="1" applyFill="1" applyAlignment="1">
      <alignment/>
    </xf>
    <xf numFmtId="38" fontId="0" fillId="3" borderId="0" xfId="0" applyNumberFormat="1" applyFill="1" applyAlignment="1">
      <alignment/>
    </xf>
    <xf numFmtId="164" fontId="0" fillId="3" borderId="0" xfId="0" applyNumberFormat="1" applyFill="1" applyAlignment="1">
      <alignment/>
    </xf>
    <xf numFmtId="14" fontId="0" fillId="2" borderId="0" xfId="0" applyNumberFormat="1" applyFill="1" applyAlignment="1">
      <alignment/>
    </xf>
    <xf numFmtId="165" fontId="0" fillId="2" borderId="0" xfId="0" applyNumberFormat="1" applyFill="1" applyAlignment="1">
      <alignment/>
    </xf>
    <xf numFmtId="2" fontId="0" fillId="2" borderId="0" xfId="0" applyNumberFormat="1" applyFill="1" applyAlignment="1">
      <alignment/>
    </xf>
    <xf numFmtId="38" fontId="0" fillId="2" borderId="0" xfId="0" applyNumberFormat="1" applyFill="1" applyAlignment="1">
      <alignment/>
    </xf>
    <xf numFmtId="164" fontId="0" fillId="2" borderId="0" xfId="0" applyNumberFormat="1" applyFill="1" applyAlignment="1">
      <alignment/>
    </xf>
    <xf numFmtId="0" fontId="0" fillId="4" borderId="0" xfId="0" applyFill="1" applyAlignment="1">
      <alignment/>
    </xf>
    <xf numFmtId="2" fontId="0" fillId="4" borderId="0" xfId="0" applyNumberFormat="1" applyFill="1" applyAlignment="1">
      <alignment/>
    </xf>
    <xf numFmtId="15" fontId="0" fillId="4" borderId="0" xfId="0" applyNumberFormat="1" applyFill="1" applyAlignment="1">
      <alignment/>
    </xf>
    <xf numFmtId="164" fontId="0" fillId="4" borderId="0" xfId="0" applyNumberFormat="1" applyFill="1" applyAlignment="1">
      <alignment/>
    </xf>
    <xf numFmtId="38" fontId="1" fillId="4" borderId="0" xfId="0" applyNumberFormat="1" applyFont="1" applyFill="1" applyAlignment="1">
      <alignment/>
    </xf>
    <xf numFmtId="164" fontId="1" fillId="4" borderId="0" xfId="0" applyNumberFormat="1" applyFont="1" applyFill="1" applyAlignment="1">
      <alignment/>
    </xf>
    <xf numFmtId="2" fontId="1" fillId="4" borderId="0" xfId="0" applyNumberFormat="1" applyFont="1" applyFill="1" applyAlignment="1">
      <alignment/>
    </xf>
    <xf numFmtId="3" fontId="1" fillId="4" borderId="0" xfId="0" applyNumberFormat="1" applyFont="1" applyFill="1" applyAlignment="1">
      <alignment/>
    </xf>
    <xf numFmtId="0" fontId="1" fillId="4" borderId="0" xfId="0" applyFont="1" applyFill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165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164" fontId="0" fillId="0" borderId="1" xfId="0" applyNumberFormat="1" applyBorder="1" applyAlignment="1">
      <alignment/>
    </xf>
    <xf numFmtId="2" fontId="0" fillId="0" borderId="1" xfId="0" applyNumberFormat="1" applyFill="1" applyBorder="1" applyAlignment="1">
      <alignment/>
    </xf>
    <xf numFmtId="0" fontId="2" fillId="4" borderId="0" xfId="19" applyFill="1" applyAlignment="1">
      <alignment/>
    </xf>
    <xf numFmtId="0" fontId="3" fillId="4" borderId="0" xfId="19" applyFont="1" applyFill="1" applyAlignment="1">
      <alignment/>
    </xf>
    <xf numFmtId="14" fontId="0" fillId="5" borderId="0" xfId="0" applyNumberFormat="1" applyFill="1" applyAlignment="1">
      <alignment/>
    </xf>
    <xf numFmtId="165" fontId="0" fillId="5" borderId="0" xfId="0" applyNumberFormat="1" applyFill="1" applyAlignment="1">
      <alignment/>
    </xf>
    <xf numFmtId="2" fontId="0" fillId="5" borderId="0" xfId="0" applyNumberFormat="1" applyFill="1" applyAlignment="1">
      <alignment/>
    </xf>
    <xf numFmtId="38" fontId="0" fillId="5" borderId="0" xfId="0" applyNumberFormat="1" applyFill="1" applyAlignment="1">
      <alignment/>
    </xf>
    <xf numFmtId="0" fontId="0" fillId="5" borderId="0" xfId="0" applyFill="1" applyAlignment="1">
      <alignment/>
    </xf>
    <xf numFmtId="164" fontId="0" fillId="5" borderId="0" xfId="0" applyNumberFormat="1" applyFill="1" applyAlignment="1">
      <alignment/>
    </xf>
    <xf numFmtId="2" fontId="0" fillId="5" borderId="0" xfId="0" applyNumberFormat="1" applyFont="1" applyFill="1" applyAlignment="1">
      <alignment/>
    </xf>
    <xf numFmtId="0" fontId="1" fillId="3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165" fontId="1" fillId="5" borderId="1" xfId="0" applyNumberFormat="1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4" fillId="4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optiontoprofit.com/" TargetMode="External" /><Relationship Id="rId3" Type="http://schemas.openxmlformats.org/officeDocument/2006/relationships/hyperlink" Target="http://optiontoprofit.com/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j.mp/o7aqwO" TargetMode="External" /><Relationship Id="rId6" Type="http://schemas.openxmlformats.org/officeDocument/2006/relationships/hyperlink" Target="http://j.mp/o7aqwO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optiontoprofit.com/" TargetMode="External" /><Relationship Id="rId3" Type="http://schemas.openxmlformats.org/officeDocument/2006/relationships/hyperlink" Target="http://optiontoprofit.com/" TargetMode="External" /><Relationship Id="rId4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123825</xdr:rowOff>
    </xdr:from>
    <xdr:to>
      <xdr:col>2</xdr:col>
      <xdr:colOff>571500</xdr:colOff>
      <xdr:row>14</xdr:row>
      <xdr:rowOff>95250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2476500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571500</xdr:colOff>
      <xdr:row>0</xdr:row>
      <xdr:rowOff>104775</xdr:rowOff>
    </xdr:from>
    <xdr:to>
      <xdr:col>14</xdr:col>
      <xdr:colOff>390525</xdr:colOff>
      <xdr:row>14</xdr:row>
      <xdr:rowOff>47625</xdr:rowOff>
    </xdr:to>
    <xdr:pic>
      <xdr:nvPicPr>
        <xdr:cNvPr id="2" name="Picture 2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29825" y="104775"/>
          <a:ext cx="169545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123825</xdr:rowOff>
    </xdr:from>
    <xdr:to>
      <xdr:col>2</xdr:col>
      <xdr:colOff>466725</xdr:colOff>
      <xdr:row>15</xdr:row>
      <xdr:rowOff>133350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2476500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</xdr:row>
      <xdr:rowOff>104775</xdr:rowOff>
    </xdr:from>
    <xdr:to>
      <xdr:col>5</xdr:col>
      <xdr:colOff>238125</xdr:colOff>
      <xdr:row>39</xdr:row>
      <xdr:rowOff>123825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24700" y="3667125"/>
          <a:ext cx="1952625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ptiontoprofit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eekingalpha.com/article/611991-double-dipping-dividends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CV77"/>
  <sheetViews>
    <sheetView workbookViewId="0" topLeftCell="A3">
      <selection activeCell="A3" sqref="A3:IV15"/>
    </sheetView>
  </sheetViews>
  <sheetFormatPr defaultColWidth="9.140625" defaultRowHeight="12.75"/>
  <cols>
    <col min="2" max="2" width="19.57421875" style="0" bestFit="1" customWidth="1"/>
    <col min="4" max="4" width="17.00390625" style="0" bestFit="1" customWidth="1"/>
    <col min="5" max="5" width="15.140625" style="0" bestFit="1" customWidth="1"/>
    <col min="6" max="6" width="14.7109375" style="0" bestFit="1" customWidth="1"/>
    <col min="12" max="13" width="11.421875" style="0" customWidth="1"/>
    <col min="14" max="14" width="16.7109375" style="0" bestFit="1" customWidth="1"/>
    <col min="15" max="15" width="11.7109375" style="0" bestFit="1" customWidth="1"/>
    <col min="17" max="17" width="10.140625" style="0" bestFit="1" customWidth="1"/>
  </cols>
  <sheetData>
    <row r="1" s="33" customFormat="1" ht="12.75"/>
    <row r="2" s="33" customFormat="1" ht="12.75"/>
    <row r="3" s="33" customFormat="1" ht="12.75"/>
    <row r="4" s="33" customFormat="1" ht="12.75"/>
    <row r="5" s="33" customFormat="1" ht="12.75"/>
    <row r="6" s="33" customFormat="1" ht="12.75"/>
    <row r="7" s="33" customFormat="1" ht="35.25">
      <c r="E7" s="49" t="s">
        <v>27</v>
      </c>
    </row>
    <row r="8" s="33" customFormat="1" ht="12.75"/>
    <row r="9" s="33" customFormat="1" ht="12.75"/>
    <row r="10" s="33" customFormat="1" ht="12.75"/>
    <row r="11" s="33" customFormat="1" ht="12.75"/>
    <row r="12" s="33" customFormat="1" ht="12.75"/>
    <row r="13" s="33" customFormat="1" ht="12.75"/>
    <row r="14" spans="5:31" s="33" customFormat="1" ht="6" customHeight="1">
      <c r="E14" s="34"/>
      <c r="F14" s="35"/>
      <c r="G14" s="35"/>
      <c r="J14" s="34"/>
      <c r="K14" s="34"/>
      <c r="L14" s="36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5:31" s="33" customFormat="1" ht="12" customHeight="1">
      <c r="E15" s="34"/>
      <c r="F15" s="35"/>
      <c r="G15" s="35"/>
      <c r="J15" s="34"/>
      <c r="K15" s="34"/>
      <c r="L15" s="36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4:100" s="33" customFormat="1" ht="12.75" hidden="1">
      <c r="D16" s="34"/>
      <c r="E16" s="34"/>
      <c r="F16" s="37"/>
      <c r="G16" s="37"/>
      <c r="J16" s="34"/>
      <c r="K16" s="34"/>
      <c r="L16" s="38"/>
      <c r="M16" s="39"/>
      <c r="N16" s="40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>
        <f aca="true" t="shared" si="0" ref="AS16:BQ16">SUM(AS109:AS409)</f>
        <v>0</v>
      </c>
      <c r="AT16" s="37">
        <f t="shared" si="0"/>
        <v>0</v>
      </c>
      <c r="AU16" s="37">
        <f t="shared" si="0"/>
        <v>0</v>
      </c>
      <c r="AV16" s="37">
        <f t="shared" si="0"/>
        <v>0</v>
      </c>
      <c r="AW16" s="37">
        <f t="shared" si="0"/>
        <v>0</v>
      </c>
      <c r="AX16" s="37">
        <f t="shared" si="0"/>
        <v>0</v>
      </c>
      <c r="AY16" s="37">
        <f t="shared" si="0"/>
        <v>0</v>
      </c>
      <c r="AZ16" s="37">
        <f t="shared" si="0"/>
        <v>0</v>
      </c>
      <c r="BA16" s="37">
        <f t="shared" si="0"/>
        <v>0</v>
      </c>
      <c r="BB16" s="37">
        <f t="shared" si="0"/>
        <v>0</v>
      </c>
      <c r="BC16" s="37">
        <f t="shared" si="0"/>
        <v>0</v>
      </c>
      <c r="BD16" s="37">
        <f t="shared" si="0"/>
        <v>0</v>
      </c>
      <c r="BE16" s="37">
        <f t="shared" si="0"/>
        <v>0</v>
      </c>
      <c r="BF16" s="37">
        <f t="shared" si="0"/>
        <v>0</v>
      </c>
      <c r="BG16" s="37">
        <f t="shared" si="0"/>
        <v>0</v>
      </c>
      <c r="BH16" s="37">
        <f t="shared" si="0"/>
        <v>0</v>
      </c>
      <c r="BI16" s="37">
        <f t="shared" si="0"/>
        <v>0</v>
      </c>
      <c r="BJ16" s="37">
        <f t="shared" si="0"/>
        <v>0</v>
      </c>
      <c r="BK16" s="37">
        <f t="shared" si="0"/>
        <v>0</v>
      </c>
      <c r="BL16" s="37">
        <f t="shared" si="0"/>
        <v>0</v>
      </c>
      <c r="BM16" s="37">
        <f t="shared" si="0"/>
        <v>0</v>
      </c>
      <c r="BN16" s="37">
        <f t="shared" si="0"/>
        <v>0</v>
      </c>
      <c r="BO16" s="37">
        <f t="shared" si="0"/>
        <v>0</v>
      </c>
      <c r="BP16" s="37">
        <f t="shared" si="0"/>
        <v>0</v>
      </c>
      <c r="BQ16" s="37">
        <f t="shared" si="0"/>
        <v>0</v>
      </c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</row>
    <row r="17" spans="4:31" ht="12.75" hidden="1">
      <c r="D17" s="2"/>
      <c r="E17" s="2"/>
      <c r="F17" s="9"/>
      <c r="G17" s="10"/>
      <c r="H17" s="1"/>
      <c r="J17" s="2"/>
      <c r="K17" s="2"/>
      <c r="L17" s="3"/>
      <c r="M17" s="4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4:31" ht="12.75" hidden="1">
      <c r="D18" s="2"/>
      <c r="E18" s="2"/>
      <c r="F18" s="9"/>
      <c r="G18" s="10"/>
      <c r="H18" s="1"/>
      <c r="J18" s="2"/>
      <c r="K18" s="2"/>
      <c r="L18" s="3"/>
      <c r="M18" s="4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2:31" s="42" customFormat="1" ht="12.75">
      <c r="B19" s="57" t="s">
        <v>26</v>
      </c>
      <c r="D19" s="58" t="s">
        <v>23</v>
      </c>
      <c r="E19" s="43"/>
      <c r="F19" s="59" t="s">
        <v>29</v>
      </c>
      <c r="G19" s="44"/>
      <c r="H19" s="45"/>
      <c r="J19" s="43"/>
      <c r="K19" s="43"/>
      <c r="L19" s="46"/>
      <c r="M19" s="47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</row>
    <row r="20" spans="2:31" s="62" customFormat="1" ht="12.75">
      <c r="B20" s="64"/>
      <c r="D20" s="64"/>
      <c r="E20" s="63"/>
      <c r="F20" s="65"/>
      <c r="G20" s="61"/>
      <c r="J20" s="63"/>
      <c r="K20" s="63"/>
      <c r="L20" s="66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</row>
    <row r="21" spans="4:31" ht="12.75">
      <c r="D21" s="2"/>
      <c r="E21" s="2"/>
      <c r="F21" s="11"/>
      <c r="G21" s="12"/>
      <c r="H21" s="1"/>
      <c r="J21" s="2"/>
      <c r="K21" s="2"/>
      <c r="L21" s="19" t="s">
        <v>25</v>
      </c>
      <c r="M21" s="4"/>
      <c r="N21" s="60" t="s">
        <v>48</v>
      </c>
      <c r="O21" s="7" t="s">
        <v>49</v>
      </c>
      <c r="P21" s="7" t="s">
        <v>50</v>
      </c>
      <c r="Q21" s="7" t="s">
        <v>51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2:31" ht="12.75">
      <c r="B22" s="8" t="s">
        <v>0</v>
      </c>
      <c r="C22" s="8" t="s">
        <v>1</v>
      </c>
      <c r="D22" s="7" t="s">
        <v>2</v>
      </c>
      <c r="E22" s="7" t="s">
        <v>3</v>
      </c>
      <c r="F22" s="8" t="s">
        <v>4</v>
      </c>
      <c r="G22" s="13"/>
      <c r="H22" s="13" t="s">
        <v>5</v>
      </c>
      <c r="I22" s="8"/>
      <c r="J22" s="7" t="s">
        <v>6</v>
      </c>
      <c r="K22" s="7" t="s">
        <v>7</v>
      </c>
      <c r="L22" s="19" t="s">
        <v>8</v>
      </c>
      <c r="M22" s="20" t="s">
        <v>9</v>
      </c>
      <c r="N22" s="7" t="s">
        <v>10</v>
      </c>
      <c r="O22" s="60" t="s">
        <v>52</v>
      </c>
      <c r="P22" s="60" t="s">
        <v>53</v>
      </c>
      <c r="Q22" s="60" t="s">
        <v>54</v>
      </c>
      <c r="R22" s="60" t="s">
        <v>55</v>
      </c>
      <c r="S22" s="60" t="s">
        <v>56</v>
      </c>
      <c r="T22" s="60" t="s">
        <v>57</v>
      </c>
      <c r="U22" s="60" t="s">
        <v>58</v>
      </c>
      <c r="V22" s="60" t="s">
        <v>59</v>
      </c>
      <c r="W22" s="60" t="s">
        <v>60</v>
      </c>
      <c r="X22" s="60" t="s">
        <v>61</v>
      </c>
      <c r="Y22" s="2"/>
      <c r="Z22" s="2"/>
      <c r="AA22" s="2"/>
      <c r="AB22" s="2"/>
      <c r="AC22" s="2"/>
      <c r="AD22" s="2"/>
      <c r="AE22" s="2"/>
    </row>
    <row r="23" spans="4:31" ht="12.75">
      <c r="D23" s="2"/>
      <c r="E23" s="2"/>
      <c r="F23" s="8"/>
      <c r="G23" s="13"/>
      <c r="H23" s="13"/>
      <c r="I23" s="8"/>
      <c r="J23" s="7"/>
      <c r="K23" s="7"/>
      <c r="L23" s="5"/>
      <c r="M23" s="6"/>
      <c r="N23" s="7"/>
      <c r="O23" s="14"/>
      <c r="P23" s="14"/>
      <c r="Q23" s="14"/>
      <c r="R23" s="14"/>
      <c r="S23" s="14"/>
      <c r="T23" s="14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4:31" ht="12.75">
      <c r="D24" s="2"/>
      <c r="E24" s="2"/>
      <c r="G24" s="1"/>
      <c r="H24" s="1"/>
      <c r="J24" s="2"/>
      <c r="K24" s="2"/>
      <c r="L24" s="3"/>
      <c r="M24" s="4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4:31" ht="12.75">
      <c r="D25" s="2"/>
      <c r="E25" s="2"/>
      <c r="G25" s="1"/>
      <c r="H25" s="1"/>
      <c r="J25" s="2"/>
      <c r="K25" s="2"/>
      <c r="L25" s="3"/>
      <c r="M25" s="4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3:31" s="1" customFormat="1" ht="12.75">
      <c r="C26" s="10"/>
      <c r="D26" s="4"/>
      <c r="E26" s="4"/>
      <c r="F26" s="12"/>
      <c r="G26" s="12"/>
      <c r="J26" s="4"/>
      <c r="K26" s="4"/>
      <c r="L26" s="15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2:31" ht="12.75">
      <c r="B27" s="16" t="s">
        <v>11</v>
      </c>
      <c r="C27" s="9">
        <f>E27/J27</f>
        <v>0.009658052727747266</v>
      </c>
      <c r="D27" s="2">
        <f>SUM(N27:AI27)</f>
        <v>0.68</v>
      </c>
      <c r="E27" s="2">
        <f>M27+SUM(N27:X27)+L27</f>
        <v>0.3699999999999978</v>
      </c>
      <c r="F27" s="11">
        <f>I27*(L27+SUM(N27:EC27)+M27)</f>
        <v>0</v>
      </c>
      <c r="G27" s="12"/>
      <c r="H27" s="1" t="s">
        <v>12</v>
      </c>
      <c r="J27" s="2">
        <v>38.31</v>
      </c>
      <c r="K27" s="4">
        <v>38</v>
      </c>
      <c r="L27" s="3">
        <f>(K27-J27)</f>
        <v>-0.3100000000000023</v>
      </c>
      <c r="M27" s="4"/>
      <c r="N27" s="4">
        <v>0.68</v>
      </c>
      <c r="O27" s="4"/>
      <c r="P27" s="17"/>
      <c r="Q27" s="4"/>
      <c r="R27" s="4"/>
      <c r="S27" s="4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2:31" ht="12.75">
      <c r="B28" s="16" t="s">
        <v>11</v>
      </c>
      <c r="C28" s="9">
        <f>E28/J28</f>
        <v>0.023492560689115052</v>
      </c>
      <c r="D28" s="2">
        <f>SUM(N28:AI28)</f>
        <v>0.21</v>
      </c>
      <c r="E28" s="2">
        <f>M28+SUM(N28:X28)+L28</f>
        <v>0.8999999999999977</v>
      </c>
      <c r="F28" s="11">
        <f>I28*(L28+SUM(N28:EC28)+M28)</f>
        <v>0</v>
      </c>
      <c r="G28" s="12"/>
      <c r="H28" s="1" t="s">
        <v>12</v>
      </c>
      <c r="J28" s="2">
        <v>38.31</v>
      </c>
      <c r="K28" s="4">
        <v>39</v>
      </c>
      <c r="L28" s="3">
        <f>(K28-J28)</f>
        <v>0.6899999999999977</v>
      </c>
      <c r="M28" s="4"/>
      <c r="N28" s="4">
        <v>0.21</v>
      </c>
      <c r="O28" s="4"/>
      <c r="P28" s="17"/>
      <c r="Q28" s="4"/>
      <c r="R28" s="4"/>
      <c r="S28" s="4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2:31" ht="12.75">
      <c r="B29" s="16"/>
      <c r="C29" s="9"/>
      <c r="D29" s="2"/>
      <c r="E29" s="2"/>
      <c r="F29" s="11"/>
      <c r="G29" s="12"/>
      <c r="H29" s="1"/>
      <c r="J29" s="2"/>
      <c r="K29" s="4"/>
      <c r="L29" s="3"/>
      <c r="M29" s="4"/>
      <c r="N29" s="4"/>
      <c r="O29" s="4"/>
      <c r="P29" s="17"/>
      <c r="Q29" s="4"/>
      <c r="R29" s="4"/>
      <c r="S29" s="4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2:31" ht="12.75">
      <c r="B30" s="16" t="s">
        <v>11</v>
      </c>
      <c r="C30" s="9">
        <f>E30/J30</f>
        <v>0.007006227758007097</v>
      </c>
      <c r="D30" s="2">
        <f>SUM(N30:AI30)</f>
        <v>3.05</v>
      </c>
      <c r="E30" s="2">
        <f>M30+SUM(N30:X30)+L30</f>
        <v>0.6299999999999981</v>
      </c>
      <c r="F30" s="11">
        <f>I30*(L30+SUM(N30:EC30)+M30)</f>
        <v>0</v>
      </c>
      <c r="G30" s="12"/>
      <c r="H30" s="1" t="s">
        <v>13</v>
      </c>
      <c r="J30" s="2">
        <v>89.92</v>
      </c>
      <c r="K30" s="4">
        <v>87.5</v>
      </c>
      <c r="L30" s="3">
        <f>(K30-J30)</f>
        <v>-2.4200000000000017</v>
      </c>
      <c r="M30" s="4"/>
      <c r="N30" s="4">
        <v>3.05</v>
      </c>
      <c r="O30" s="4"/>
      <c r="P30" s="17"/>
      <c r="Q30" s="4"/>
      <c r="R30" s="4"/>
      <c r="S30" s="4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2:31" ht="12.75">
      <c r="B31" s="16" t="s">
        <v>11</v>
      </c>
      <c r="C31" s="9">
        <f>E31/J31</f>
        <v>0.016459074733096064</v>
      </c>
      <c r="D31" s="2">
        <f>SUM(N31:AI31)</f>
        <v>1.4</v>
      </c>
      <c r="E31" s="2">
        <f>M31+SUM(N31:X31)+L31</f>
        <v>1.4799999999999982</v>
      </c>
      <c r="F31" s="11">
        <f>I31*(L31+SUM(N31:EC31)+M31)</f>
        <v>0</v>
      </c>
      <c r="G31" s="12"/>
      <c r="H31" s="1" t="s">
        <v>13</v>
      </c>
      <c r="J31" s="2">
        <v>89.92</v>
      </c>
      <c r="K31" s="4">
        <v>90</v>
      </c>
      <c r="L31" s="3">
        <f>(K31-J31)</f>
        <v>0.0799999999999983</v>
      </c>
      <c r="M31" s="4"/>
      <c r="N31" s="4">
        <v>1.4</v>
      </c>
      <c r="O31" s="4"/>
      <c r="P31" s="17"/>
      <c r="Q31" s="4"/>
      <c r="R31" s="4"/>
      <c r="S31" s="4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2:31" s="1" customFormat="1" ht="12.75">
      <c r="B32" s="18"/>
      <c r="C32" s="10"/>
      <c r="D32" s="4"/>
      <c r="E32" s="4"/>
      <c r="F32" s="12"/>
      <c r="G32" s="12"/>
      <c r="J32" s="4"/>
      <c r="K32" s="4"/>
      <c r="L32" s="15"/>
      <c r="M32" s="4"/>
      <c r="N32" s="4"/>
      <c r="O32" s="4"/>
      <c r="P32" s="17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  <row r="33" spans="2:31" s="1" customFormat="1" ht="12.75">
      <c r="B33" s="18"/>
      <c r="C33" s="10"/>
      <c r="D33" s="4"/>
      <c r="E33" s="4"/>
      <c r="F33" s="12"/>
      <c r="G33" s="12"/>
      <c r="J33" s="4"/>
      <c r="K33" s="4"/>
      <c r="L33" s="15"/>
      <c r="M33" s="4"/>
      <c r="N33" s="4"/>
      <c r="O33" s="4"/>
      <c r="P33" s="17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2:31" ht="12.75">
      <c r="B34" s="50" t="s">
        <v>11</v>
      </c>
      <c r="C34" s="51">
        <f>E34/J34</f>
        <v>0.05407725321888409</v>
      </c>
      <c r="D34" s="52">
        <f>SUM(N34:AI34)</f>
        <v>0.28</v>
      </c>
      <c r="E34" s="52">
        <f>M34+SUM(N34:X34)+L34</f>
        <v>0.6299999999999997</v>
      </c>
      <c r="F34" s="53">
        <f>I34*(L34+SUM(N34:EC34)+M34)</f>
        <v>0</v>
      </c>
      <c r="G34" s="53"/>
      <c r="H34" s="54" t="s">
        <v>14</v>
      </c>
      <c r="I34" s="54"/>
      <c r="J34" s="52">
        <v>11.65</v>
      </c>
      <c r="K34" s="52">
        <v>12</v>
      </c>
      <c r="L34" s="55">
        <f>(K34-J34)</f>
        <v>0.34999999999999964</v>
      </c>
      <c r="M34" s="52"/>
      <c r="N34" s="52">
        <v>0.28</v>
      </c>
      <c r="O34" s="4"/>
      <c r="P34" s="17"/>
      <c r="Q34" s="4"/>
      <c r="R34" s="4"/>
      <c r="S34" s="4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2:31" ht="12.75">
      <c r="B35" s="16"/>
      <c r="C35" s="9"/>
      <c r="D35" s="2"/>
      <c r="E35" s="2"/>
      <c r="F35" s="11"/>
      <c r="G35" s="12"/>
      <c r="H35" s="1"/>
      <c r="J35" s="2"/>
      <c r="K35" s="4"/>
      <c r="L35" s="3"/>
      <c r="M35" s="4"/>
      <c r="N35" s="4"/>
      <c r="O35" s="4"/>
      <c r="P35" s="17"/>
      <c r="Q35" s="4"/>
      <c r="R35" s="4"/>
      <c r="S35" s="4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2:31" s="1" customFormat="1" ht="12.75">
      <c r="B36" s="18"/>
      <c r="C36" s="10"/>
      <c r="D36" s="4"/>
      <c r="E36" s="4"/>
      <c r="F36" s="12"/>
      <c r="G36" s="12"/>
      <c r="J36" s="4"/>
      <c r="K36" s="4"/>
      <c r="L36" s="15"/>
      <c r="M36" s="4"/>
      <c r="N36" s="4"/>
      <c r="O36" s="4"/>
      <c r="P36" s="17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</row>
    <row r="37" spans="2:31" ht="12.75">
      <c r="B37" s="16" t="s">
        <v>11</v>
      </c>
      <c r="C37" s="9">
        <f>E37/J37</f>
        <v>0.008997828110456121</v>
      </c>
      <c r="D37" s="2">
        <f>SUM(N37:AI37)</f>
        <v>2.56</v>
      </c>
      <c r="E37" s="2">
        <f>M37+SUM(N37:X37)+L37</f>
        <v>0.8700000000000023</v>
      </c>
      <c r="F37" s="11">
        <f>I37*(L37+SUM(N37:EC37)+M37)</f>
        <v>0</v>
      </c>
      <c r="G37" s="12"/>
      <c r="H37" s="1" t="s">
        <v>15</v>
      </c>
      <c r="J37" s="2">
        <v>96.69</v>
      </c>
      <c r="K37" s="4">
        <v>95</v>
      </c>
      <c r="L37" s="3">
        <f>(K37-J37)</f>
        <v>-1.6899999999999977</v>
      </c>
      <c r="M37" s="4"/>
      <c r="N37" s="4">
        <v>2.56</v>
      </c>
      <c r="O37" s="4"/>
      <c r="P37" s="17"/>
      <c r="Q37" s="4"/>
      <c r="R37" s="4"/>
      <c r="S37" s="4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2:31" ht="12.75">
      <c r="B38" s="16" t="s">
        <v>11</v>
      </c>
      <c r="C38" s="9">
        <f>E38/J38</f>
        <v>0.03992139828317305</v>
      </c>
      <c r="D38" s="2">
        <f>SUM(N38:AI38)</f>
        <v>0.55</v>
      </c>
      <c r="E38" s="2">
        <f>M38+SUM(N38:X38)+L38</f>
        <v>3.860000000000002</v>
      </c>
      <c r="F38" s="11">
        <f>I38*(L38+SUM(N38:EC38)+M38)</f>
        <v>0</v>
      </c>
      <c r="G38" s="12"/>
      <c r="H38" s="1" t="s">
        <v>15</v>
      </c>
      <c r="J38" s="2">
        <v>96.69</v>
      </c>
      <c r="K38" s="4">
        <v>100</v>
      </c>
      <c r="L38" s="3">
        <f>(K38-J38)</f>
        <v>3.3100000000000023</v>
      </c>
      <c r="M38" s="4"/>
      <c r="N38" s="4">
        <v>0.55</v>
      </c>
      <c r="O38" s="4"/>
      <c r="P38" s="17"/>
      <c r="Q38" s="4"/>
      <c r="R38" s="4"/>
      <c r="S38" s="4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2:31" ht="12.75">
      <c r="B39" s="23" t="s">
        <v>11</v>
      </c>
      <c r="C39" s="24">
        <f>E39/J39</f>
        <v>0.013755300444720264</v>
      </c>
      <c r="D39" s="25">
        <f>SUM(N39:AI39)</f>
        <v>2.56</v>
      </c>
      <c r="E39" s="25">
        <f>M39+SUM(N39:X39)+L39</f>
        <v>1.3300000000000023</v>
      </c>
      <c r="F39" s="26">
        <f>I39*(L39+SUM(N39:EC39)+M39)</f>
        <v>0</v>
      </c>
      <c r="G39" s="26"/>
      <c r="H39" s="22" t="s">
        <v>15</v>
      </c>
      <c r="I39" s="22"/>
      <c r="J39" s="25">
        <v>96.69</v>
      </c>
      <c r="K39" s="25">
        <v>95</v>
      </c>
      <c r="L39" s="27">
        <f>(K39-J39)</f>
        <v>-1.6899999999999977</v>
      </c>
      <c r="M39" s="25">
        <v>0.46</v>
      </c>
      <c r="N39" s="25">
        <v>2.56</v>
      </c>
      <c r="O39" s="4"/>
      <c r="P39" s="17"/>
      <c r="Q39" s="4"/>
      <c r="R39" s="4"/>
      <c r="S39" s="4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2:31" ht="12.75">
      <c r="B40" s="23" t="s">
        <v>11</v>
      </c>
      <c r="C40" s="24">
        <f>E40/J40</f>
        <v>0.044678870617437194</v>
      </c>
      <c r="D40" s="25">
        <f>SUM(N40:AI40)</f>
        <v>0.55</v>
      </c>
      <c r="E40" s="25">
        <f>M40+SUM(N40:X40)+L40</f>
        <v>4.320000000000002</v>
      </c>
      <c r="F40" s="26">
        <f>I40*(L40+SUM(N40:EC40)+M40)</f>
        <v>0</v>
      </c>
      <c r="G40" s="26"/>
      <c r="H40" s="22" t="s">
        <v>15</v>
      </c>
      <c r="I40" s="22"/>
      <c r="J40" s="25">
        <v>96.69</v>
      </c>
      <c r="K40" s="25">
        <v>100</v>
      </c>
      <c r="L40" s="27">
        <f>(K40-J40)</f>
        <v>3.3100000000000023</v>
      </c>
      <c r="M40" s="25">
        <v>0.46</v>
      </c>
      <c r="N40" s="25">
        <v>0.55</v>
      </c>
      <c r="O40" s="4"/>
      <c r="P40" s="17"/>
      <c r="Q40" s="4"/>
      <c r="R40" s="4"/>
      <c r="S40" s="4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4:31" ht="12.75">
      <c r="D41" s="2"/>
      <c r="E41" s="2"/>
      <c r="G41" s="1"/>
      <c r="H41" s="1"/>
      <c r="J41" s="2"/>
      <c r="K41" s="2"/>
      <c r="L41" s="3"/>
      <c r="M41" s="4"/>
      <c r="N41" s="4"/>
      <c r="O41" s="4"/>
      <c r="P41" s="4"/>
      <c r="Q41" s="4"/>
      <c r="R41" s="4"/>
      <c r="S41" s="4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2:31" ht="12.75">
      <c r="B42" s="16" t="s">
        <v>11</v>
      </c>
      <c r="C42" s="9">
        <f>E42/J42</f>
        <v>0.008897362567524663</v>
      </c>
      <c r="D42" s="2">
        <f>SUM(N42:AI42)</f>
        <v>0.75</v>
      </c>
      <c r="E42" s="2">
        <f>M42+SUM(N42:X42)+L42</f>
        <v>0.28000000000000114</v>
      </c>
      <c r="F42" s="11">
        <f>I42*(L42+SUM(N42:EC42)+M42)</f>
        <v>0</v>
      </c>
      <c r="G42" s="12"/>
      <c r="H42" s="1" t="s">
        <v>16</v>
      </c>
      <c r="J42" s="2">
        <v>31.47</v>
      </c>
      <c r="K42" s="4">
        <v>31</v>
      </c>
      <c r="L42" s="3">
        <f>(K42-J42)</f>
        <v>-0.46999999999999886</v>
      </c>
      <c r="M42" s="4"/>
      <c r="N42" s="4">
        <v>0.75</v>
      </c>
      <c r="O42" s="4"/>
      <c r="P42" s="4"/>
      <c r="Q42" s="4"/>
      <c r="R42" s="4"/>
      <c r="S42" s="4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2:31" ht="12.75">
      <c r="B43" s="16" t="s">
        <v>11</v>
      </c>
      <c r="C43" s="9">
        <f>E43/J43</f>
        <v>0.024785510009532927</v>
      </c>
      <c r="D43" s="2">
        <f>SUM(N43:AI43)</f>
        <v>0.25</v>
      </c>
      <c r="E43" s="2">
        <f>M43+SUM(N43:X43)+L43</f>
        <v>0.7800000000000011</v>
      </c>
      <c r="F43" s="11">
        <f>I43*(L43+SUM(N43:EC43)+M43)</f>
        <v>0</v>
      </c>
      <c r="G43" s="12"/>
      <c r="H43" s="1" t="s">
        <v>16</v>
      </c>
      <c r="J43" s="2">
        <v>31.47</v>
      </c>
      <c r="K43" s="4">
        <v>32</v>
      </c>
      <c r="L43" s="3">
        <f>(K43-J43)</f>
        <v>0.5300000000000011</v>
      </c>
      <c r="M43" s="4"/>
      <c r="N43" s="4">
        <v>0.25</v>
      </c>
      <c r="O43" s="4"/>
      <c r="P43" s="4"/>
      <c r="Q43" s="4"/>
      <c r="R43" s="4"/>
      <c r="S43" s="4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2:31" ht="12.75">
      <c r="B44" s="16"/>
      <c r="C44" s="9"/>
      <c r="D44" s="2"/>
      <c r="E44" s="2"/>
      <c r="F44" s="11"/>
      <c r="G44" s="12"/>
      <c r="H44" s="1"/>
      <c r="J44" s="2"/>
      <c r="K44" s="4"/>
      <c r="L44" s="3"/>
      <c r="M44" s="4"/>
      <c r="N44" s="4"/>
      <c r="O44" s="4"/>
      <c r="P44" s="4"/>
      <c r="Q44" s="4"/>
      <c r="R44" s="4"/>
      <c r="S44" s="4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2:31" ht="12.75">
      <c r="B45" s="16"/>
      <c r="C45" s="9"/>
      <c r="D45" s="2"/>
      <c r="E45" s="2"/>
      <c r="F45" s="11"/>
      <c r="G45" s="12"/>
      <c r="H45" s="1"/>
      <c r="J45" s="2"/>
      <c r="K45" s="4"/>
      <c r="L45" s="3"/>
      <c r="M45" s="4"/>
      <c r="N45" s="4"/>
      <c r="O45" s="4"/>
      <c r="P45" s="4"/>
      <c r="Q45" s="4"/>
      <c r="R45" s="4"/>
      <c r="S45" s="4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3:31" s="1" customFormat="1" ht="12.75">
      <c r="C46" s="10"/>
      <c r="D46" s="4"/>
      <c r="E46" s="4"/>
      <c r="F46" s="12"/>
      <c r="G46" s="12"/>
      <c r="J46" s="4"/>
      <c r="K46" s="4"/>
      <c r="L46" s="15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</row>
    <row r="47" spans="3:31" s="1" customFormat="1" ht="12.75">
      <c r="C47" s="10"/>
      <c r="D47" s="4"/>
      <c r="E47" s="4"/>
      <c r="F47" s="12"/>
      <c r="G47" s="12"/>
      <c r="J47" s="4"/>
      <c r="K47" s="4"/>
      <c r="L47" s="15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</row>
    <row r="48" spans="2:31" ht="12.75">
      <c r="B48" s="16" t="s">
        <v>11</v>
      </c>
      <c r="C48" s="9">
        <f>E48/J48</f>
        <v>0.013142174432497109</v>
      </c>
      <c r="D48" s="2">
        <f>SUM(N48:AI48)</f>
        <v>0.92</v>
      </c>
      <c r="E48" s="2">
        <f>M48+SUM(N48:X48)+L48</f>
        <v>0.44000000000000317</v>
      </c>
      <c r="F48" s="11">
        <f>I48*(L48+SUM(N48:EC48)+M48)</f>
        <v>0</v>
      </c>
      <c r="G48" s="12"/>
      <c r="H48" s="1" t="s">
        <v>17</v>
      </c>
      <c r="J48" s="2">
        <v>33.48</v>
      </c>
      <c r="K48" s="4">
        <v>33</v>
      </c>
      <c r="L48" s="3">
        <f>(K48-J48)</f>
        <v>-0.4799999999999969</v>
      </c>
      <c r="M48" s="4"/>
      <c r="N48" s="4">
        <v>0.92</v>
      </c>
      <c r="O48" s="4"/>
      <c r="P48" s="4"/>
      <c r="Q48" s="4"/>
      <c r="R48" s="4"/>
      <c r="S48" s="4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2:31" ht="12.75">
      <c r="B49" s="16" t="s">
        <v>11</v>
      </c>
      <c r="C49" s="9">
        <f>E49/J49</f>
        <v>0.027180406212664373</v>
      </c>
      <c r="D49" s="2">
        <f>SUM(N49:AI49)</f>
        <v>0.39</v>
      </c>
      <c r="E49" s="2">
        <f>M49+SUM(N49:X49)+L49</f>
        <v>0.9100000000000031</v>
      </c>
      <c r="F49" s="11">
        <f>I49*(L49+SUM(N49:EC49)+M49)</f>
        <v>0</v>
      </c>
      <c r="G49" s="12"/>
      <c r="H49" s="1" t="s">
        <v>17</v>
      </c>
      <c r="J49" s="2">
        <v>33.48</v>
      </c>
      <c r="K49" s="4">
        <v>34</v>
      </c>
      <c r="L49" s="3">
        <f>(K49-J49)</f>
        <v>0.5200000000000031</v>
      </c>
      <c r="M49" s="4"/>
      <c r="N49" s="4">
        <v>0.39</v>
      </c>
      <c r="O49" s="4"/>
      <c r="P49" s="4"/>
      <c r="Q49" s="4"/>
      <c r="R49" s="4"/>
      <c r="S49" s="4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2:31" s="1" customFormat="1" ht="12.75">
      <c r="B50" s="18"/>
      <c r="C50" s="10"/>
      <c r="D50" s="4"/>
      <c r="E50" s="4"/>
      <c r="F50" s="12"/>
      <c r="G50" s="12"/>
      <c r="J50" s="4"/>
      <c r="K50" s="4"/>
      <c r="L50" s="15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</row>
    <row r="51" spans="3:31" ht="12.75">
      <c r="C51" s="9"/>
      <c r="D51" s="2"/>
      <c r="E51" s="2"/>
      <c r="F51" s="11"/>
      <c r="G51" s="12"/>
      <c r="H51" s="1"/>
      <c r="J51" s="2"/>
      <c r="K51" s="4"/>
      <c r="L51" s="3"/>
      <c r="M51" s="4"/>
      <c r="N51" s="4"/>
      <c r="O51" s="4"/>
      <c r="P51" s="4"/>
      <c r="Q51" s="4"/>
      <c r="R51" s="4"/>
      <c r="S51" s="4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2:31" ht="12.75">
      <c r="B52" s="50" t="s">
        <v>11</v>
      </c>
      <c r="C52" s="51">
        <f>E52/J52</f>
        <v>0.010452961672473938</v>
      </c>
      <c r="D52" s="52">
        <f>SUM(N52:AI52)</f>
        <v>1.1</v>
      </c>
      <c r="E52" s="52">
        <f>M52+SUM(N52:X52)+L52</f>
        <v>0.2700000000000018</v>
      </c>
      <c r="F52" s="53">
        <f>I52*(L52+SUM(N52:EC52)+M52)</f>
        <v>0</v>
      </c>
      <c r="G52" s="53"/>
      <c r="H52" s="54" t="s">
        <v>18</v>
      </c>
      <c r="I52" s="54"/>
      <c r="J52" s="52">
        <v>25.83</v>
      </c>
      <c r="K52" s="52">
        <v>25</v>
      </c>
      <c r="L52" s="55">
        <f>(K52-J52)</f>
        <v>-0.8299999999999983</v>
      </c>
      <c r="M52" s="52"/>
      <c r="N52" s="52">
        <v>1.1</v>
      </c>
      <c r="O52" s="17"/>
      <c r="P52" s="4"/>
      <c r="Q52" s="4"/>
      <c r="R52" s="4"/>
      <c r="S52" s="4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2:31" ht="12.75">
      <c r="B53" s="50" t="s">
        <v>11</v>
      </c>
      <c r="C53" s="51">
        <f>E53/J53</f>
        <v>0.027874564459930383</v>
      </c>
      <c r="D53" s="52">
        <f>SUM(N53:AI53)</f>
        <v>0.55</v>
      </c>
      <c r="E53" s="52">
        <f>M53+SUM(N53:X53)+L53</f>
        <v>0.7200000000000017</v>
      </c>
      <c r="F53" s="53">
        <f>I53*(L53+SUM(N53:EC53)+M53)</f>
        <v>0</v>
      </c>
      <c r="G53" s="53"/>
      <c r="H53" s="54" t="s">
        <v>18</v>
      </c>
      <c r="I53" s="54"/>
      <c r="J53" s="52">
        <v>25.83</v>
      </c>
      <c r="K53" s="52">
        <v>26</v>
      </c>
      <c r="L53" s="55">
        <f>(K53-J53)</f>
        <v>0.1700000000000017</v>
      </c>
      <c r="M53" s="52"/>
      <c r="N53" s="52">
        <v>0.55</v>
      </c>
      <c r="O53" s="17"/>
      <c r="P53" s="4"/>
      <c r="Q53" s="4"/>
      <c r="R53" s="4"/>
      <c r="S53" s="4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2:31" s="1" customFormat="1" ht="12.75">
      <c r="B54" s="23" t="s">
        <v>11</v>
      </c>
      <c r="C54" s="24">
        <f>E54/J54</f>
        <v>0.022067363530778237</v>
      </c>
      <c r="D54" s="25">
        <f>SUM(N54:AI54)</f>
        <v>1.1</v>
      </c>
      <c r="E54" s="25">
        <f>M54+SUM(N54:X54)+L54</f>
        <v>0.5700000000000018</v>
      </c>
      <c r="F54" s="26">
        <f>I54*(L54+SUM(N54:EC54)+M54)</f>
        <v>0</v>
      </c>
      <c r="G54" s="26"/>
      <c r="H54" s="22" t="s">
        <v>18</v>
      </c>
      <c r="I54" s="22"/>
      <c r="J54" s="25">
        <v>25.83</v>
      </c>
      <c r="K54" s="25">
        <v>25</v>
      </c>
      <c r="L54" s="27">
        <f>(K54-J54)</f>
        <v>-0.8299999999999983</v>
      </c>
      <c r="M54" s="25">
        <v>0.3</v>
      </c>
      <c r="N54" s="25">
        <v>1.1</v>
      </c>
      <c r="O54" s="56"/>
      <c r="P54" s="52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</row>
    <row r="55" spans="2:31" ht="12.75">
      <c r="B55" s="23" t="s">
        <v>11</v>
      </c>
      <c r="C55" s="24">
        <f>E55/J55</f>
        <v>0.03948896631823468</v>
      </c>
      <c r="D55" s="25">
        <f>SUM(N55:AI55)</f>
        <v>0.55</v>
      </c>
      <c r="E55" s="25">
        <f>M55+SUM(N55:X55)+L55</f>
        <v>1.0200000000000018</v>
      </c>
      <c r="F55" s="26">
        <f>I55*(L55+SUM(N55:EC55)+M55)</f>
        <v>0</v>
      </c>
      <c r="G55" s="26"/>
      <c r="H55" s="22" t="s">
        <v>18</v>
      </c>
      <c r="I55" s="22"/>
      <c r="J55" s="25">
        <v>25.83</v>
      </c>
      <c r="K55" s="25">
        <v>26</v>
      </c>
      <c r="L55" s="27">
        <f>(K55-J55)</f>
        <v>0.1700000000000017</v>
      </c>
      <c r="M55" s="25">
        <v>0.3</v>
      </c>
      <c r="N55" s="25">
        <v>0.55</v>
      </c>
      <c r="O55" s="56"/>
      <c r="P55" s="52"/>
      <c r="Q55" s="4"/>
      <c r="R55" s="4"/>
      <c r="S55" s="4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2:31" s="1" customFormat="1" ht="12.75">
      <c r="B56" s="18"/>
      <c r="C56" s="10"/>
      <c r="D56" s="4"/>
      <c r="E56" s="4"/>
      <c r="F56" s="12"/>
      <c r="G56" s="12"/>
      <c r="J56" s="4"/>
      <c r="K56" s="4"/>
      <c r="L56" s="15"/>
      <c r="M56" s="4"/>
      <c r="N56" s="4"/>
      <c r="O56" s="17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</row>
    <row r="57" spans="2:31" s="1" customFormat="1" ht="12.75">
      <c r="B57" s="18"/>
      <c r="C57" s="10"/>
      <c r="D57" s="4"/>
      <c r="E57" s="4"/>
      <c r="F57" s="12"/>
      <c r="G57" s="12"/>
      <c r="J57" s="4"/>
      <c r="K57" s="4"/>
      <c r="L57" s="15"/>
      <c r="M57" s="4"/>
      <c r="N57" s="4"/>
      <c r="O57" s="17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</row>
    <row r="58" spans="2:31" s="1" customFormat="1" ht="12.75">
      <c r="B58" s="16" t="s">
        <v>11</v>
      </c>
      <c r="C58" s="9">
        <f>E58/J58</f>
        <v>0.019723865877711976</v>
      </c>
      <c r="D58" s="4">
        <f>SUM(N58:AI58)</f>
        <v>0.68</v>
      </c>
      <c r="E58" s="2">
        <f>M58+SUM(N58:X58)+L58</f>
        <v>0.3999999999999989</v>
      </c>
      <c r="F58" s="12">
        <f>I58*(L58+SUM(N58:EC58)+M58)</f>
        <v>0</v>
      </c>
      <c r="G58" s="12"/>
      <c r="H58" s="1" t="s">
        <v>19</v>
      </c>
      <c r="J58" s="4">
        <v>20.28</v>
      </c>
      <c r="K58" s="4">
        <v>20</v>
      </c>
      <c r="L58" s="3">
        <f>(K58-J58)</f>
        <v>-0.28000000000000114</v>
      </c>
      <c r="M58" s="4"/>
      <c r="N58" s="4">
        <v>0.68</v>
      </c>
      <c r="O58" s="17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</row>
    <row r="59" spans="2:31" ht="12.75">
      <c r="B59" s="16" t="s">
        <v>11</v>
      </c>
      <c r="C59" s="9">
        <f>E59/J59</f>
        <v>0.04930966469428002</v>
      </c>
      <c r="D59" s="2">
        <f>SUM(N59:AI59)</f>
        <v>0.28</v>
      </c>
      <c r="E59" s="2">
        <f>M59+SUM(N59:X59)+L59</f>
        <v>0.9999999999999989</v>
      </c>
      <c r="F59" s="11">
        <f>I59*(L59+SUM(N59:EC59)+M59)</f>
        <v>0</v>
      </c>
      <c r="G59" s="12"/>
      <c r="H59" s="1" t="s">
        <v>19</v>
      </c>
      <c r="J59" s="2">
        <v>20.28</v>
      </c>
      <c r="K59" s="4">
        <v>21</v>
      </c>
      <c r="L59" s="3">
        <f>(K59-J59)</f>
        <v>0.7199999999999989</v>
      </c>
      <c r="M59" s="4"/>
      <c r="N59" s="4">
        <v>0.28</v>
      </c>
      <c r="O59" s="4"/>
      <c r="P59" s="17"/>
      <c r="Q59" s="4"/>
      <c r="R59" s="4"/>
      <c r="S59" s="4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2:31" s="1" customFormat="1" ht="12.75">
      <c r="B60" s="18"/>
      <c r="C60" s="10"/>
      <c r="D60" s="4"/>
      <c r="E60" s="4"/>
      <c r="F60" s="12"/>
      <c r="G60" s="12"/>
      <c r="J60" s="4"/>
      <c r="K60" s="4"/>
      <c r="L60" s="15"/>
      <c r="M60" s="4"/>
      <c r="N60" s="4"/>
      <c r="O60" s="4"/>
      <c r="P60" s="17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</row>
    <row r="61" spans="2:31" ht="12.75">
      <c r="B61" s="16" t="s">
        <v>11</v>
      </c>
      <c r="C61" s="9">
        <f>E61/J61</f>
        <v>0.010319917440660414</v>
      </c>
      <c r="D61" s="2">
        <f>SUM(N61:AI61)</f>
        <v>1.45</v>
      </c>
      <c r="E61" s="2">
        <f>M61+SUM(N61:X61)+L61</f>
        <v>0.4999999999999971</v>
      </c>
      <c r="F61" s="11">
        <f>I61*(L61+SUM(N61:EC61)+M61)</f>
        <v>0</v>
      </c>
      <c r="G61" s="12"/>
      <c r="H61" s="1" t="s">
        <v>20</v>
      </c>
      <c r="J61" s="2">
        <v>48.45</v>
      </c>
      <c r="K61" s="4">
        <v>47.5</v>
      </c>
      <c r="L61" s="3">
        <f>(K61-J61)</f>
        <v>-0.9500000000000028</v>
      </c>
      <c r="M61" s="4"/>
      <c r="N61" s="4">
        <v>1.45</v>
      </c>
      <c r="O61" s="4"/>
      <c r="P61" s="17"/>
      <c r="Q61" s="4"/>
      <c r="R61" s="4"/>
      <c r="S61" s="4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2:31" s="1" customFormat="1" ht="12.75">
      <c r="B62" s="16" t="s">
        <v>11</v>
      </c>
      <c r="C62" s="9">
        <f>E62/J62</f>
        <v>0.03796945934791579</v>
      </c>
      <c r="D62" s="4">
        <f>SUM(N62:AI62)</f>
        <v>0.3</v>
      </c>
      <c r="E62" s="2">
        <f>M62+SUM(N62:X62)+L62</f>
        <v>1.8399999999999992</v>
      </c>
      <c r="F62" s="12">
        <f>I62*(L62+SUM(N62:EC62)+M62)</f>
        <v>0</v>
      </c>
      <c r="G62" s="12"/>
      <c r="H62" s="1" t="s">
        <v>20</v>
      </c>
      <c r="J62" s="4">
        <v>48.46</v>
      </c>
      <c r="K62" s="4">
        <v>50</v>
      </c>
      <c r="L62" s="3">
        <f>(K62-J62)</f>
        <v>1.5399999999999991</v>
      </c>
      <c r="M62" s="4"/>
      <c r="N62" s="4">
        <v>0.3</v>
      </c>
      <c r="O62" s="4"/>
      <c r="P62" s="17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</row>
    <row r="63" spans="3:31" s="1" customFormat="1" ht="12.75">
      <c r="C63" s="10"/>
      <c r="D63" s="4"/>
      <c r="E63" s="4"/>
      <c r="F63" s="12"/>
      <c r="G63" s="12"/>
      <c r="J63" s="4"/>
      <c r="K63" s="4"/>
      <c r="L63" s="15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</row>
    <row r="64" spans="3:31" s="1" customFormat="1" ht="12.75">
      <c r="C64" s="10"/>
      <c r="D64" s="4"/>
      <c r="E64" s="4"/>
      <c r="F64" s="12"/>
      <c r="G64" s="12"/>
      <c r="J64" s="4"/>
      <c r="K64" s="4"/>
      <c r="L64" s="15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</row>
    <row r="65" spans="2:31" ht="12.75">
      <c r="B65" s="16" t="s">
        <v>11</v>
      </c>
      <c r="C65" s="9">
        <f>E65/J65</f>
        <v>0.010323468685478364</v>
      </c>
      <c r="D65" s="2">
        <f>SUM(N65:AI65)</f>
        <v>0.36</v>
      </c>
      <c r="E65" s="2">
        <f>M65+SUM(N65:X65)+L65</f>
        <v>0.30000000000000127</v>
      </c>
      <c r="F65" s="11">
        <f>I65*(L65+SUM(N65:EC65)+M65)</f>
        <v>0</v>
      </c>
      <c r="G65" s="12"/>
      <c r="H65" s="1" t="s">
        <v>21</v>
      </c>
      <c r="J65" s="2">
        <v>29.06</v>
      </c>
      <c r="K65" s="4">
        <v>29</v>
      </c>
      <c r="L65" s="3">
        <f>(K65-J65)</f>
        <v>-0.05999999999999872</v>
      </c>
      <c r="M65" s="4"/>
      <c r="N65" s="4">
        <v>0.36</v>
      </c>
      <c r="O65" s="4"/>
      <c r="P65" s="17"/>
      <c r="Q65" s="4"/>
      <c r="R65" s="4"/>
      <c r="S65" s="4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2:31" s="1" customFormat="1" ht="12.75">
      <c r="B66" s="16" t="s">
        <v>11</v>
      </c>
      <c r="C66" s="9">
        <f>E66/J66</f>
        <v>0.03441156228492778</v>
      </c>
      <c r="D66" s="4">
        <f>SUM(N66:AI66)</f>
        <v>0.06</v>
      </c>
      <c r="E66" s="2">
        <f>M66+SUM(N66:X66)+L66</f>
        <v>1.0000000000000013</v>
      </c>
      <c r="F66" s="12">
        <f>I66*(L66+SUM(N66:EC66)+M66)</f>
        <v>0</v>
      </c>
      <c r="G66" s="12"/>
      <c r="H66" s="1" t="s">
        <v>21</v>
      </c>
      <c r="J66" s="4">
        <v>29.06</v>
      </c>
      <c r="K66" s="4">
        <v>30</v>
      </c>
      <c r="L66" s="3">
        <f>(K66-J66)</f>
        <v>0.9400000000000013</v>
      </c>
      <c r="M66" s="4"/>
      <c r="N66" s="4">
        <v>0.06</v>
      </c>
      <c r="O66" s="4"/>
      <c r="P66" s="17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</row>
    <row r="67" spans="3:31" s="1" customFormat="1" ht="12.75">
      <c r="C67" s="10"/>
      <c r="D67" s="4"/>
      <c r="E67" s="4"/>
      <c r="F67" s="12"/>
      <c r="G67" s="12"/>
      <c r="J67" s="4"/>
      <c r="K67" s="4"/>
      <c r="L67" s="15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</row>
    <row r="68" spans="3:31" s="1" customFormat="1" ht="12.75">
      <c r="C68" s="10"/>
      <c r="D68" s="4"/>
      <c r="E68" s="4"/>
      <c r="F68" s="12"/>
      <c r="G68" s="12"/>
      <c r="J68" s="4"/>
      <c r="K68" s="4"/>
      <c r="L68" s="15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</row>
    <row r="69" spans="3:31" s="1" customFormat="1" ht="12.75">
      <c r="C69" s="10"/>
      <c r="D69" s="4"/>
      <c r="E69" s="4"/>
      <c r="F69" s="12"/>
      <c r="G69" s="12"/>
      <c r="J69" s="4"/>
      <c r="K69" s="4"/>
      <c r="L69" s="15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</row>
    <row r="70" spans="2:31" ht="12.75">
      <c r="B70" s="16" t="s">
        <v>11</v>
      </c>
      <c r="C70" s="9">
        <f>E70/J70</f>
        <v>0.017385257301808052</v>
      </c>
      <c r="D70" s="2">
        <f>SUM(N70:AI70)</f>
        <v>0.89</v>
      </c>
      <c r="E70" s="2">
        <f>M70+SUM(N70:X70)+L70</f>
        <v>0.7499999999999994</v>
      </c>
      <c r="F70" s="11">
        <f>I70*(L70+SUM(N70:EC70)+M70)</f>
        <v>0</v>
      </c>
      <c r="G70" s="12"/>
      <c r="H70" s="1" t="s">
        <v>22</v>
      </c>
      <c r="J70" s="2">
        <v>43.14</v>
      </c>
      <c r="K70" s="4">
        <v>43</v>
      </c>
      <c r="L70" s="3">
        <f>(K70-J70)</f>
        <v>-0.14000000000000057</v>
      </c>
      <c r="M70" s="4"/>
      <c r="N70" s="4">
        <v>0.89</v>
      </c>
      <c r="O70" s="4"/>
      <c r="P70" s="4"/>
      <c r="Q70" s="4"/>
      <c r="R70" s="4"/>
      <c r="S70" s="4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2:31" ht="12.75">
      <c r="B71" s="16" t="s">
        <v>11</v>
      </c>
      <c r="C71" s="9">
        <f>E71/J71</f>
        <v>0.030598052851182184</v>
      </c>
      <c r="D71" s="2">
        <f>SUM(N71:AI71)</f>
        <v>0.46</v>
      </c>
      <c r="E71" s="2">
        <f>M71+SUM(N71:X71)+L71</f>
        <v>1.3199999999999994</v>
      </c>
      <c r="F71" s="11">
        <f>I71*(L71+SUM(N71:EC71)+M71)</f>
        <v>0</v>
      </c>
      <c r="G71" s="12"/>
      <c r="H71" s="1" t="s">
        <v>22</v>
      </c>
      <c r="J71" s="2">
        <v>43.14</v>
      </c>
      <c r="K71" s="4">
        <v>44</v>
      </c>
      <c r="L71" s="3">
        <f>(K71-J71)</f>
        <v>0.8599999999999994</v>
      </c>
      <c r="M71" s="4"/>
      <c r="N71" s="4">
        <v>0.46</v>
      </c>
      <c r="O71" s="4"/>
      <c r="P71" s="4"/>
      <c r="Q71" s="4"/>
      <c r="R71" s="4"/>
      <c r="S71" s="4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2:31" s="1" customFormat="1" ht="12.75">
      <c r="B72" s="18"/>
      <c r="C72" s="10"/>
      <c r="D72" s="4"/>
      <c r="E72" s="4"/>
      <c r="F72" s="12"/>
      <c r="G72" s="12"/>
      <c r="J72" s="4"/>
      <c r="K72" s="4"/>
      <c r="L72" s="15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</row>
    <row r="73" spans="2:31" s="1" customFormat="1" ht="12.75">
      <c r="B73" s="18"/>
      <c r="C73" s="10"/>
      <c r="D73" s="4"/>
      <c r="E73" s="4"/>
      <c r="F73" s="12"/>
      <c r="G73" s="12"/>
      <c r="J73" s="4"/>
      <c r="K73" s="4"/>
      <c r="L73" s="15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</row>
    <row r="74" spans="2:31" ht="12.75">
      <c r="B74" s="28" t="s">
        <v>23</v>
      </c>
      <c r="C74" s="29">
        <f>E74/J74</f>
        <v>0.008500303582270864</v>
      </c>
      <c r="D74" s="30">
        <f>SUM(N74:AI74)</f>
        <v>0.61</v>
      </c>
      <c r="E74" s="30">
        <f>M74+SUM(N74:X74)+L74</f>
        <v>0.14000000000000112</v>
      </c>
      <c r="F74" s="31">
        <f>I74*(L74+SUM(N74:EC74)+M74)</f>
        <v>0</v>
      </c>
      <c r="G74" s="31"/>
      <c r="H74" s="21" t="s">
        <v>24</v>
      </c>
      <c r="I74" s="21"/>
      <c r="J74" s="30">
        <v>16.47</v>
      </c>
      <c r="K74" s="30">
        <v>16</v>
      </c>
      <c r="L74" s="32">
        <f>(K74-J74)</f>
        <v>-0.46999999999999886</v>
      </c>
      <c r="M74" s="30"/>
      <c r="N74" s="30">
        <v>0.61</v>
      </c>
      <c r="O74" s="56"/>
      <c r="P74" s="52"/>
      <c r="Q74" s="4"/>
      <c r="R74" s="4"/>
      <c r="S74" s="4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2:31" s="1" customFormat="1" ht="12.75">
      <c r="B75" s="18"/>
      <c r="C75" s="10"/>
      <c r="D75" s="4"/>
      <c r="E75" s="4"/>
      <c r="F75" s="12"/>
      <c r="G75" s="12"/>
      <c r="J75" s="4"/>
      <c r="K75" s="4"/>
      <c r="L75" s="15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</row>
    <row r="76" spans="2:31" s="1" customFormat="1" ht="12.75">
      <c r="B76" s="18"/>
      <c r="C76" s="10"/>
      <c r="D76" s="4"/>
      <c r="E76" s="4"/>
      <c r="F76" s="12"/>
      <c r="G76" s="12"/>
      <c r="J76" s="4"/>
      <c r="K76" s="4"/>
      <c r="L76" s="15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</row>
    <row r="77" spans="2:31" s="1" customFormat="1" ht="12.75">
      <c r="B77" s="18"/>
      <c r="C77" s="10"/>
      <c r="D77" s="4"/>
      <c r="E77" s="4"/>
      <c r="F77" s="12"/>
      <c r="G77" s="12"/>
      <c r="J77" s="4"/>
      <c r="K77" s="4"/>
      <c r="L77" s="15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</row>
  </sheetData>
  <conditionalFormatting sqref="C26:C40 C42:C77">
    <cfRule type="cellIs" priority="1" dxfId="0" operator="lessThan" stopIfTrue="1">
      <formula>0</formula>
    </cfRule>
  </conditionalFormatting>
  <hyperlinks>
    <hyperlink ref="E7" r:id="rId1" display="http://optiontoprofit.com/"/>
  </hyperlinks>
  <printOptions/>
  <pageMargins left="0.75" right="0.75" top="1" bottom="1" header="0.5" footer="0.5"/>
  <pageSetup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1:E42"/>
  <sheetViews>
    <sheetView tabSelected="1" workbookViewId="0" topLeftCell="A7">
      <selection activeCell="B32" sqref="B32"/>
    </sheetView>
  </sheetViews>
  <sheetFormatPr defaultColWidth="9.140625" defaultRowHeight="12.75"/>
  <cols>
    <col min="2" max="2" width="21.140625" style="0" customWidth="1"/>
    <col min="3" max="3" width="70.7109375" style="0" customWidth="1"/>
    <col min="4" max="4" width="5.8515625" style="0" customWidth="1"/>
    <col min="5" max="5" width="25.7109375" style="0" bestFit="1" customWidth="1"/>
  </cols>
  <sheetData>
    <row r="1" s="33" customFormat="1" ht="12.75"/>
    <row r="2" s="33" customFormat="1" ht="12.75"/>
    <row r="3" s="33" customFormat="1" ht="12.75"/>
    <row r="4" s="33" customFormat="1" ht="12.75"/>
    <row r="5" s="33" customFormat="1" ht="12.75"/>
    <row r="6" s="33" customFormat="1" ht="12.75"/>
    <row r="7" s="33" customFormat="1" ht="12.75"/>
    <row r="8" s="33" customFormat="1" ht="12.75"/>
    <row r="9" s="33" customFormat="1" ht="12.75"/>
    <row r="10" s="33" customFormat="1" ht="12.75"/>
    <row r="11" s="33" customFormat="1" ht="12.75"/>
    <row r="12" s="33" customFormat="1" ht="12.75"/>
    <row r="13" s="33" customFormat="1" ht="12.75"/>
    <row r="14" s="33" customFormat="1" ht="12.75"/>
    <row r="15" s="33" customFormat="1" ht="12.75"/>
    <row r="16" s="33" customFormat="1" ht="12.75"/>
    <row r="17" s="33" customFormat="1" ht="12.75"/>
    <row r="18" s="33" customFormat="1" ht="12.75"/>
    <row r="19" s="33" customFormat="1" ht="12.75"/>
    <row r="20" s="33" customFormat="1" ht="12.75"/>
    <row r="21" spans="2:5" s="33" customFormat="1" ht="12.75">
      <c r="B21" s="41" t="s">
        <v>32</v>
      </c>
      <c r="C21" s="33" t="s">
        <v>31</v>
      </c>
      <c r="E21" s="48" t="s">
        <v>30</v>
      </c>
    </row>
    <row r="22" spans="2:5" s="33" customFormat="1" ht="12.75">
      <c r="B22" s="41"/>
      <c r="C22" s="33" t="s">
        <v>41</v>
      </c>
      <c r="E22" s="48"/>
    </row>
    <row r="23" spans="2:5" s="33" customFormat="1" ht="12.75">
      <c r="B23" s="41"/>
      <c r="C23" s="33" t="s">
        <v>42</v>
      </c>
      <c r="E23" s="48"/>
    </row>
    <row r="24" s="33" customFormat="1" ht="12.75"/>
    <row r="25" spans="2:3" s="33" customFormat="1" ht="12.75">
      <c r="B25" s="41" t="s">
        <v>33</v>
      </c>
      <c r="C25" s="33" t="s">
        <v>34</v>
      </c>
    </row>
    <row r="26" s="33" customFormat="1" ht="12.75">
      <c r="C26" s="33" t="s">
        <v>35</v>
      </c>
    </row>
    <row r="27" s="33" customFormat="1" ht="12.75">
      <c r="C27" s="33" t="s">
        <v>36</v>
      </c>
    </row>
    <row r="28" s="33" customFormat="1" ht="12.75"/>
    <row r="29" s="33" customFormat="1" ht="12.75">
      <c r="C29" s="33" t="s">
        <v>37</v>
      </c>
    </row>
    <row r="30" s="33" customFormat="1" ht="12.75">
      <c r="C30" s="33" t="s">
        <v>38</v>
      </c>
    </row>
    <row r="31" s="33" customFormat="1" ht="12.75"/>
    <row r="32" spans="2:3" s="33" customFormat="1" ht="12.75">
      <c r="B32" s="41" t="s">
        <v>28</v>
      </c>
      <c r="C32" s="33" t="s">
        <v>39</v>
      </c>
    </row>
    <row r="33" s="33" customFormat="1" ht="12.75">
      <c r="C33" s="33" t="s">
        <v>40</v>
      </c>
    </row>
    <row r="34" s="33" customFormat="1" ht="12.75"/>
    <row r="35" s="33" customFormat="1" ht="12.75"/>
    <row r="36" s="33" customFormat="1" ht="12.75"/>
    <row r="37" s="33" customFormat="1" ht="12.75">
      <c r="C37" s="67" t="s">
        <v>43</v>
      </c>
    </row>
    <row r="38" s="33" customFormat="1" ht="12.75">
      <c r="C38" s="67" t="s">
        <v>44</v>
      </c>
    </row>
    <row r="39" s="33" customFormat="1" ht="12.75"/>
    <row r="40" s="33" customFormat="1" ht="12.75">
      <c r="C40" s="67" t="s">
        <v>45</v>
      </c>
    </row>
    <row r="41" s="33" customFormat="1" ht="12.75">
      <c r="C41" s="67" t="s">
        <v>46</v>
      </c>
    </row>
    <row r="42" s="33" customFormat="1" ht="12.75">
      <c r="C42" s="67" t="s">
        <v>47</v>
      </c>
    </row>
    <row r="43" s="33" customFormat="1" ht="12.75"/>
    <row r="44" s="33" customFormat="1" ht="12.75"/>
    <row r="45" s="33" customFormat="1" ht="12.75"/>
    <row r="46" s="33" customFormat="1" ht="12.75"/>
    <row r="47" s="33" customFormat="1" ht="12.75"/>
    <row r="48" s="33" customFormat="1" ht="12.75"/>
  </sheetData>
  <hyperlinks>
    <hyperlink ref="E21" r:id="rId1" display="http://seekingalpha.com/article/611991-double-dipping-dividends"/>
  </hyperlinks>
  <printOptions/>
  <pageMargins left="0.75" right="0.75" top="1" bottom="1" header="0.5" footer="0.5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ACS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</dc:creator>
  <cp:keywords/>
  <dc:description/>
  <cp:lastModifiedBy>GA</cp:lastModifiedBy>
  <dcterms:created xsi:type="dcterms:W3CDTF">2012-05-26T01:46:28Z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