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OTP Spreadsheet" sheetId="1" r:id="rId1"/>
    <sheet name="On Deck" sheetId="2" r:id="rId2"/>
    <sheet name="Option to Profi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George Acs</author>
    <author>GA</author>
  </authors>
  <commentList>
    <comment ref="D29" authorId="0">
      <text>
        <r>
          <rPr>
            <b/>
            <sz val="9"/>
            <rFont val="Tahoma"/>
            <family val="0"/>
          </rPr>
          <t>Enter appropriate values in YELLOW shaded cells. Calculations will be performed for you in the GREEN shaded cells.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All prices should be "per share"</t>
        </r>
      </text>
    </comment>
    <comment ref="U28" authorId="0">
      <text>
        <r>
          <rPr>
            <b/>
            <sz val="9"/>
            <rFont val="Tahoma"/>
            <family val="0"/>
          </rPr>
          <t>Closing fees will apply if your option is exercised or "assigned" or if you chose to close the position.</t>
        </r>
        <r>
          <rPr>
            <sz val="9"/>
            <rFont val="Tahoma"/>
            <family val="0"/>
          </rPr>
          <t xml:space="preserve">
</t>
        </r>
      </text>
    </comment>
    <comment ref="T28" authorId="0">
      <text>
        <r>
          <rPr>
            <b/>
            <sz val="9"/>
            <rFont val="Tahoma"/>
            <family val="0"/>
          </rPr>
          <t>Closing premium should be "0.00", unless you chose to prematurely close positions.</t>
        </r>
        <r>
          <rPr>
            <sz val="9"/>
            <rFont val="Tahoma"/>
            <family val="0"/>
          </rPr>
          <t xml:space="preserve">
</t>
        </r>
      </text>
    </comment>
    <comment ref="L28" authorId="1">
      <text>
        <r>
          <rPr>
            <b/>
            <sz val="9"/>
            <rFont val="Tahoma"/>
            <family val="0"/>
          </rPr>
          <t>Enter Annual Dividend per share. The "Monthly Income" calculation will automatically consider the Annual Dividend as if it was paid monthly (not quarterly)</t>
        </r>
      </text>
    </comment>
    <comment ref="G14" authorId="1">
      <text>
        <r>
          <rPr>
            <b/>
            <sz val="10"/>
            <color indexed="10"/>
            <rFont val="Tahoma"/>
            <family val="2"/>
          </rPr>
          <t>If you remove funds, enter as negative, such as -10000</t>
        </r>
      </text>
    </comment>
    <comment ref="A52" authorId="0">
      <text>
        <r>
          <rPr>
            <b/>
            <sz val="9"/>
            <rFont val="Tahoma"/>
            <family val="0"/>
          </rPr>
          <t>This represents your estimated additional monthly income using the nearest out of the money strike price</t>
        </r>
        <r>
          <rPr>
            <sz val="9"/>
            <rFont val="Tahoma"/>
            <family val="0"/>
          </rPr>
          <t xml:space="preserve">
</t>
        </r>
      </text>
    </comment>
    <comment ref="A28" authorId="1">
      <text>
        <r>
          <rPr>
            <b/>
            <sz val="9"/>
            <rFont val="Tahoma"/>
            <family val="0"/>
          </rPr>
          <t>This column represents monthly income derived from Option premiums and a monthly estimate of dividends</t>
        </r>
        <r>
          <rPr>
            <sz val="9"/>
            <rFont val="Tahoma"/>
            <family val="0"/>
          </rPr>
          <t xml:space="preserve">
</t>
        </r>
      </text>
    </comment>
    <comment ref="J28" authorId="1">
      <text>
        <r>
          <rPr>
            <b/>
            <sz val="9"/>
            <rFont val="Tahoma"/>
            <family val="0"/>
          </rPr>
          <t>Sales Price is set to be strike Proce qand assumes assignment at that price</t>
        </r>
        <r>
          <rPr>
            <sz val="9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9"/>
            <rFont val="Tahoma"/>
            <family val="0"/>
          </rPr>
          <t>This represents your estimated additional monthly income using the second nearest out of the money strike price</t>
        </r>
        <r>
          <rPr>
            <sz val="9"/>
            <rFont val="Tahoma"/>
            <family val="0"/>
          </rPr>
          <t xml:space="preserve">
</t>
        </r>
      </text>
    </comment>
    <comment ref="M52" authorId="1">
      <text>
        <r>
          <rPr>
            <b/>
            <sz val="9"/>
            <rFont val="Tahoma"/>
            <family val="0"/>
          </rPr>
          <t>This represents your capital gain/loss, including dividends, but not option premiums</t>
        </r>
        <r>
          <rPr>
            <sz val="9"/>
            <rFont val="Tahoma"/>
            <family val="0"/>
          </rPr>
          <t xml:space="preserve">
</t>
        </r>
      </text>
    </comment>
    <comment ref="X52" authorId="1">
      <text>
        <r>
          <rPr>
            <b/>
            <sz val="9"/>
            <rFont val="Tahoma"/>
            <family val="0"/>
          </rPr>
          <t>This represents your monthly net capital gain/loss</t>
        </r>
        <r>
          <rPr>
            <sz val="9"/>
            <rFont val="Tahoma"/>
            <family val="0"/>
          </rPr>
          <t xml:space="preserve">
</t>
        </r>
      </text>
    </comment>
    <comment ref="X80" authorId="1">
      <text>
        <r>
          <rPr>
            <b/>
            <sz val="9"/>
            <rFont val="Tahoma"/>
            <family val="0"/>
          </rPr>
          <t>This represents your monthly net capital gain/loss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<sst xmlns="http://schemas.openxmlformats.org/spreadsheetml/2006/main" count="198" uniqueCount="104">
  <si>
    <t>Stock</t>
  </si>
  <si>
    <t>Shares</t>
  </si>
  <si>
    <t>Share Price</t>
  </si>
  <si>
    <t>Fees</t>
  </si>
  <si>
    <t>Option</t>
  </si>
  <si>
    <t>Contracts</t>
  </si>
  <si>
    <t>Purchase</t>
  </si>
  <si>
    <t xml:space="preserve">Purchase </t>
  </si>
  <si>
    <t>Sales</t>
  </si>
  <si>
    <t>Net</t>
  </si>
  <si>
    <t>Premium</t>
  </si>
  <si>
    <t>Opening</t>
  </si>
  <si>
    <t>Closing</t>
  </si>
  <si>
    <t xml:space="preserve">Options </t>
  </si>
  <si>
    <t>Final Net</t>
  </si>
  <si>
    <t xml:space="preserve">Percent </t>
  </si>
  <si>
    <t>Return</t>
  </si>
  <si>
    <t>Total</t>
  </si>
  <si>
    <t>Dividend</t>
  </si>
  <si>
    <t>Total Capital Outlay</t>
  </si>
  <si>
    <t>Total Premiums Received</t>
  </si>
  <si>
    <t>PORTFOLIO VALUE BEGINNING OF YEAR</t>
  </si>
  <si>
    <t>EXPECTED RATE OF RETURN</t>
  </si>
  <si>
    <t>ADDITIONAL CAPITAL ADDED TO ACCOUNT</t>
  </si>
  <si>
    <t>ANTICIPATED VALUE AT END OF YEAR</t>
  </si>
  <si>
    <t>e.g. 6%</t>
  </si>
  <si>
    <t>ACTUAL END OF YEAR VALUE</t>
  </si>
  <si>
    <t>e.g. 7%</t>
  </si>
  <si>
    <t>DIFFERENCE FROM GOAL</t>
  </si>
  <si>
    <t>GS</t>
  </si>
  <si>
    <t>DOW</t>
  </si>
  <si>
    <t>DD</t>
  </si>
  <si>
    <t>MSFT</t>
  </si>
  <si>
    <t>VXX</t>
  </si>
  <si>
    <t>Purchase Price</t>
  </si>
  <si>
    <t>Monthly</t>
  </si>
  <si>
    <t>per Share</t>
  </si>
  <si>
    <t>Income</t>
  </si>
  <si>
    <t>Annual</t>
  </si>
  <si>
    <t>ZSL</t>
  </si>
  <si>
    <t>OptionToProfit.com</t>
  </si>
  <si>
    <t>AXP</t>
  </si>
  <si>
    <t>JPM</t>
  </si>
  <si>
    <t>MS</t>
  </si>
  <si>
    <t>HAL</t>
  </si>
  <si>
    <t>RIG</t>
  </si>
  <si>
    <t>AGQ</t>
  </si>
  <si>
    <t>BP</t>
  </si>
  <si>
    <t>XLE</t>
  </si>
  <si>
    <t>Finance</t>
  </si>
  <si>
    <t>Chemical</t>
  </si>
  <si>
    <t>Oil Services</t>
  </si>
  <si>
    <t>Energy</t>
  </si>
  <si>
    <t>Volatility</t>
  </si>
  <si>
    <t>Precious Metals</t>
  </si>
  <si>
    <t>INTC</t>
  </si>
  <si>
    <t>Mining</t>
  </si>
  <si>
    <t>FCX</t>
  </si>
  <si>
    <t>RIO</t>
  </si>
  <si>
    <t>Retail</t>
  </si>
  <si>
    <t>KSS</t>
  </si>
  <si>
    <t>WSM</t>
  </si>
  <si>
    <t>Construction/Equipment</t>
  </si>
  <si>
    <t>CAT</t>
  </si>
  <si>
    <t>DE</t>
  </si>
  <si>
    <t>COP</t>
  </si>
  <si>
    <t>Aerospace/Defense</t>
  </si>
  <si>
    <t>BA</t>
  </si>
  <si>
    <t>LMT</t>
  </si>
  <si>
    <t>V</t>
  </si>
  <si>
    <t>FAS</t>
  </si>
  <si>
    <t>GE</t>
  </si>
  <si>
    <t>MOS</t>
  </si>
  <si>
    <t>BHP</t>
  </si>
  <si>
    <t>BHI</t>
  </si>
  <si>
    <t>Sector</t>
  </si>
  <si>
    <t>Primary</t>
  </si>
  <si>
    <t>On Deck Choices</t>
  </si>
  <si>
    <t>Technology</t>
  </si>
  <si>
    <t>Tech</t>
  </si>
  <si>
    <t>Equipment</t>
  </si>
  <si>
    <t>Aero/Defense</t>
  </si>
  <si>
    <t>Precious Metal</t>
  </si>
  <si>
    <t>Portfolio %</t>
  </si>
  <si>
    <t>Number of</t>
  </si>
  <si>
    <t>Strike</t>
  </si>
  <si>
    <t>Price</t>
  </si>
  <si>
    <t>WMT</t>
  </si>
  <si>
    <t>Near the Money</t>
  </si>
  <si>
    <t>Out of the Money</t>
  </si>
  <si>
    <t>Near Money</t>
  </si>
  <si>
    <t xml:space="preserve">   OTP MODEL RETIREMENT PORTFOLIO</t>
  </si>
  <si>
    <t xml:space="preserve">     OPTION TO PROFIT PERFORMANCE</t>
  </si>
  <si>
    <t xml:space="preserve">     OPTION TO PROFIT</t>
  </si>
  <si>
    <t>The Option to Profit appoach to investing is based upon a very well known and widely accepted investing strategy</t>
  </si>
  <si>
    <t>Barrons Magazine recently referred to the covered call strategy as the "only winning strategy of 2011"</t>
  </si>
  <si>
    <t>In addition to detailing the Option to Profit strategy, investors may now subscribe to the OTP Trading Alert Premium Service.</t>
  </si>
  <si>
    <t>Subscribers get complete access to the restricted website, including all portfolio information and personal account trades</t>
  </si>
  <si>
    <t>Trading Alerts are sent to Subscribers by SMS Text Messaging on a timely basis whenever opportunities appear.</t>
  </si>
  <si>
    <t>Additionally, upon subscription a Portfolio Analysis will be performed to assess the subscriber's own holdings with regard to</t>
  </si>
  <si>
    <t>suitability for the strategy</t>
  </si>
  <si>
    <t>Want more information?</t>
  </si>
  <si>
    <t>How big of a portfolio do I need?</t>
  </si>
  <si>
    <t>Can I see a DEMO site?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</si>
</sst>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  <numFmt numFmtId="166" formatCode="[Black]#,##0.0%;[Red]#,##0.0%"/>
    <numFmt numFmtId="167" formatCode="[Black]#,##0;[Red]#,##0.0%;[Green]##0.0%;"/>
  </numFmts>
  <fonts count="15">
    <font>
      <sz val="10"/>
      <name val="Arial"/>
      <family val="0"/>
    </font>
    <font>
      <b/>
      <sz val="36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9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b/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0" fontId="0" fillId="3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9" fontId="0" fillId="4" borderId="2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66" fontId="7" fillId="5" borderId="2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4" fontId="0" fillId="5" borderId="2" xfId="0" applyNumberFormat="1" applyFill="1" applyBorder="1" applyAlignment="1">
      <alignment/>
    </xf>
    <xf numFmtId="38" fontId="0" fillId="5" borderId="2" xfId="0" applyNumberFormat="1" applyFill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2" fillId="2" borderId="0" xfId="20" applyFont="1" applyFill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2" borderId="0" xfId="20" applyFon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2" borderId="4" xfId="0" applyFill="1" applyBorder="1" applyAlignment="1">
      <alignment/>
    </xf>
    <xf numFmtId="3" fontId="0" fillId="5" borderId="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10" fillId="2" borderId="0" xfId="2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3</xdr:col>
      <xdr:colOff>314325</xdr:colOff>
      <xdr:row>12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22098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2</xdr:col>
      <xdr:colOff>266700</xdr:colOff>
      <xdr:row>12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22479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419100</xdr:colOff>
      <xdr:row>12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098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oprofit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oprofit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oprofit.com/" TargetMode="External" /><Relationship Id="rId2" Type="http://schemas.openxmlformats.org/officeDocument/2006/relationships/hyperlink" Target="http://j.mp/s343Gy" TargetMode="External" /><Relationship Id="rId3" Type="http://schemas.openxmlformats.org/officeDocument/2006/relationships/hyperlink" Target="http://j.mp/HTZStc" TargetMode="External" /><Relationship Id="rId4" Type="http://schemas.openxmlformats.org/officeDocument/2006/relationships/hyperlink" Target="http://j.mp/HTZTx4" TargetMode="External" /><Relationship Id="rId5" Type="http://schemas.openxmlformats.org/officeDocument/2006/relationships/hyperlink" Target="http://j.mp/KlOrHX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1091"/>
  <sheetViews>
    <sheetView tabSelected="1" workbookViewId="0" topLeftCell="A5">
      <selection activeCell="A31" sqref="A31"/>
    </sheetView>
  </sheetViews>
  <sheetFormatPr defaultColWidth="9.140625" defaultRowHeight="12.75"/>
  <cols>
    <col min="1" max="1" width="13.421875" style="0" customWidth="1"/>
    <col min="2" max="2" width="1.7109375" style="0" customWidth="1"/>
    <col min="3" max="3" width="13.421875" style="0" bestFit="1" customWidth="1"/>
    <col min="4" max="4" width="8.421875" style="0" customWidth="1"/>
    <col min="6" max="6" width="12.140625" style="0" customWidth="1"/>
    <col min="7" max="7" width="14.7109375" style="0" bestFit="1" customWidth="1"/>
    <col min="8" max="8" width="12.140625" style="0" customWidth="1"/>
    <col min="9" max="9" width="9.00390625" style="0" customWidth="1"/>
    <col min="10" max="10" width="12.140625" style="0" customWidth="1"/>
    <col min="11" max="11" width="9.57421875" style="0" customWidth="1"/>
    <col min="12" max="12" width="13.140625" style="0" customWidth="1"/>
    <col min="13" max="13" width="8.57421875" style="0" customWidth="1"/>
    <col min="14" max="14" width="9.7109375" style="0" customWidth="1"/>
    <col min="15" max="15" width="8.28125" style="0" customWidth="1"/>
    <col min="16" max="17" width="9.8515625" style="0" customWidth="1"/>
    <col min="18" max="18" width="9.28125" style="0" customWidth="1"/>
    <col min="19" max="19" width="8.421875" style="0" customWidth="1"/>
    <col min="20" max="20" width="9.28125" style="0" customWidth="1"/>
    <col min="21" max="21" width="7.28125" style="0" customWidth="1"/>
    <col min="22" max="22" width="8.57421875" style="0" customWidth="1"/>
    <col min="23" max="23" width="2.4218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45">
      <c r="D7" s="2" t="s">
        <v>91</v>
      </c>
    </row>
    <row r="8" s="1" customFormat="1" ht="12.75"/>
    <row r="9" spans="16:17" s="1" customFormat="1" ht="12.75">
      <c r="P9" s="29"/>
      <c r="Q9" s="29"/>
    </row>
    <row r="10" spans="11:17" s="1" customFormat="1" ht="12.75">
      <c r="K10" s="1" t="s">
        <v>88</v>
      </c>
      <c r="N10" s="1" t="s">
        <v>89</v>
      </c>
      <c r="P10" s="29"/>
      <c r="Q10" s="29"/>
    </row>
    <row r="11" spans="16:17" s="1" customFormat="1" ht="12.75">
      <c r="P11" s="29"/>
      <c r="Q11" s="29"/>
    </row>
    <row r="12" spans="7:17" s="1" customFormat="1" ht="12.75">
      <c r="G12" s="1" t="s">
        <v>21</v>
      </c>
      <c r="K12" s="16">
        <f>G52</f>
        <v>245443</v>
      </c>
      <c r="N12" s="16">
        <f>G52</f>
        <v>245443</v>
      </c>
      <c r="P12" s="29"/>
      <c r="Q12" s="30"/>
    </row>
    <row r="13" spans="7:17" s="1" customFormat="1" ht="12.75">
      <c r="G13" s="1" t="s">
        <v>22</v>
      </c>
      <c r="K13" s="14">
        <v>0.06</v>
      </c>
      <c r="L13" s="1" t="s">
        <v>25</v>
      </c>
      <c r="N13" s="14">
        <v>0.07</v>
      </c>
      <c r="O13" s="1" t="s">
        <v>27</v>
      </c>
      <c r="P13" s="29"/>
      <c r="Q13" s="31"/>
    </row>
    <row r="14" spans="1:17" s="1" customFormat="1" ht="18">
      <c r="A14" s="28" t="s">
        <v>40</v>
      </c>
      <c r="G14" s="1" t="s">
        <v>23</v>
      </c>
      <c r="K14" s="15">
        <v>10000</v>
      </c>
      <c r="N14" s="15">
        <v>10000</v>
      </c>
      <c r="P14" s="29"/>
      <c r="Q14" s="30"/>
    </row>
    <row r="15" spans="7:17" s="1" customFormat="1" ht="12.75">
      <c r="G15" s="1" t="s">
        <v>24</v>
      </c>
      <c r="K15" s="16">
        <f>-FV(K13,1,K14,K12)</f>
        <v>270169.58</v>
      </c>
      <c r="L15" s="17"/>
      <c r="M15" s="17"/>
      <c r="N15" s="16">
        <f>-FV(N13,1,N14,N12)</f>
        <v>272624.01</v>
      </c>
      <c r="O15" s="17"/>
      <c r="P15" s="30"/>
      <c r="Q15" s="30"/>
    </row>
    <row r="16" spans="7:17" s="1" customFormat="1" ht="12.75">
      <c r="G16" s="1" t="s">
        <v>26</v>
      </c>
      <c r="K16" s="16">
        <f>G52+(X52*12)+K14</f>
        <v>401794.9999999999</v>
      </c>
      <c r="N16" s="16">
        <f>G80+(X80*12)+N14</f>
        <v>455614.9999999999</v>
      </c>
      <c r="P16" s="29"/>
      <c r="Q16" s="30"/>
    </row>
    <row r="17" spans="11:17" s="1" customFormat="1" ht="12.75">
      <c r="K17" s="13"/>
      <c r="N17" s="13"/>
      <c r="P17" s="29"/>
      <c r="Q17" s="29"/>
    </row>
    <row r="18" spans="7:17" s="1" customFormat="1" ht="12.75">
      <c r="G18" s="1" t="s">
        <v>28</v>
      </c>
      <c r="K18" s="16">
        <f>K16-K15</f>
        <v>131625.41999999987</v>
      </c>
      <c r="L18" s="17"/>
      <c r="M18" s="17"/>
      <c r="N18" s="16">
        <f>N16-N15</f>
        <v>182990.98999999987</v>
      </c>
      <c r="O18" s="17"/>
      <c r="P18" s="30"/>
      <c r="Q18" s="30"/>
    </row>
    <row r="19" s="1" customFormat="1" ht="13.5" thickBot="1"/>
    <row r="20" s="3" customFormat="1" ht="13.5" thickTop="1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>
      <c r="R27" s="37" t="s">
        <v>90</v>
      </c>
    </row>
    <row r="28" spans="1:27" ht="12.75">
      <c r="A28" s="7" t="s">
        <v>35</v>
      </c>
      <c r="B28" s="7"/>
      <c r="D28" s="7"/>
      <c r="E28" s="7"/>
      <c r="F28" s="7" t="s">
        <v>6</v>
      </c>
      <c r="G28" s="7" t="s">
        <v>17</v>
      </c>
      <c r="H28" s="7" t="s">
        <v>83</v>
      </c>
      <c r="I28" s="7" t="s">
        <v>7</v>
      </c>
      <c r="J28" s="7" t="s">
        <v>8</v>
      </c>
      <c r="K28" s="7" t="s">
        <v>8</v>
      </c>
      <c r="L28" s="7" t="s">
        <v>38</v>
      </c>
      <c r="M28" s="7" t="s">
        <v>0</v>
      </c>
      <c r="N28" s="7"/>
      <c r="O28" s="7"/>
      <c r="P28" s="7" t="s">
        <v>84</v>
      </c>
      <c r="Q28" s="7" t="s">
        <v>85</v>
      </c>
      <c r="R28" s="7" t="s">
        <v>11</v>
      </c>
      <c r="S28" s="7" t="s">
        <v>11</v>
      </c>
      <c r="T28" s="7" t="s">
        <v>12</v>
      </c>
      <c r="U28" s="7" t="s">
        <v>12</v>
      </c>
      <c r="V28" s="7" t="s">
        <v>13</v>
      </c>
      <c r="W28" s="7"/>
      <c r="X28" s="7"/>
      <c r="Y28" s="7" t="s">
        <v>15</v>
      </c>
      <c r="AA28" s="7"/>
    </row>
    <row r="29" spans="1:27" ht="12.75">
      <c r="A29" s="7" t="s">
        <v>37</v>
      </c>
      <c r="B29" s="7"/>
      <c r="C29" s="24" t="s">
        <v>75</v>
      </c>
      <c r="D29" s="7" t="s">
        <v>0</v>
      </c>
      <c r="E29" s="7" t="s">
        <v>1</v>
      </c>
      <c r="F29" s="7" t="s">
        <v>2</v>
      </c>
      <c r="G29" s="7" t="s">
        <v>34</v>
      </c>
      <c r="H29" s="7"/>
      <c r="I29" s="7" t="s">
        <v>3</v>
      </c>
      <c r="J29" s="7" t="s">
        <v>2</v>
      </c>
      <c r="K29" s="7" t="s">
        <v>3</v>
      </c>
      <c r="L29" s="7" t="s">
        <v>18</v>
      </c>
      <c r="M29" s="7" t="s">
        <v>9</v>
      </c>
      <c r="N29" s="7"/>
      <c r="O29" s="7" t="s">
        <v>4</v>
      </c>
      <c r="P29" s="7" t="s">
        <v>5</v>
      </c>
      <c r="Q29" s="7" t="s">
        <v>86</v>
      </c>
      <c r="R29" s="7" t="s">
        <v>10</v>
      </c>
      <c r="S29" s="7" t="s">
        <v>3</v>
      </c>
      <c r="T29" s="7" t="s">
        <v>10</v>
      </c>
      <c r="U29" s="7" t="s">
        <v>3</v>
      </c>
      <c r="V29" s="7" t="s">
        <v>9</v>
      </c>
      <c r="W29" s="7"/>
      <c r="X29" s="7" t="s">
        <v>14</v>
      </c>
      <c r="Y29" s="7" t="s">
        <v>16</v>
      </c>
      <c r="AA29" s="7"/>
    </row>
    <row r="30" ht="12.75">
      <c r="L30" s="7" t="s">
        <v>36</v>
      </c>
    </row>
    <row r="31" spans="1:27" ht="12.75">
      <c r="A31" s="16">
        <f>V31+((L31/12)*E31)</f>
        <v>742.6666666666666</v>
      </c>
      <c r="B31" s="33"/>
      <c r="C31" t="s">
        <v>81</v>
      </c>
      <c r="D31" s="24" t="s">
        <v>67</v>
      </c>
      <c r="E31" s="9">
        <v>400</v>
      </c>
      <c r="F31" s="9">
        <v>69.14</v>
      </c>
      <c r="G31" s="36">
        <f>E31*F31</f>
        <v>27656</v>
      </c>
      <c r="H31" s="18">
        <f>(E31*F31)/G52</f>
        <v>0.11267789262680133</v>
      </c>
      <c r="I31" s="9"/>
      <c r="J31" s="20">
        <v>70</v>
      </c>
      <c r="K31" s="9"/>
      <c r="L31" s="9">
        <v>1.76</v>
      </c>
      <c r="M31" s="21">
        <f>(E31*J31)+((L31*E31)/12)-(E31*F31)-I31-K31</f>
        <v>402.6666666666679</v>
      </c>
      <c r="P31" s="32">
        <f>E31/100</f>
        <v>4</v>
      </c>
      <c r="Q31" s="32">
        <v>70</v>
      </c>
      <c r="R31" s="8">
        <v>1.71</v>
      </c>
      <c r="S31" s="8"/>
      <c r="T31" s="8"/>
      <c r="U31" s="8"/>
      <c r="V31" s="16">
        <f>(P31*100*R31)-(P31*100*T31)-S31-U31</f>
        <v>684</v>
      </c>
      <c r="X31" s="16">
        <f>M31+V31</f>
        <v>1086.6666666666679</v>
      </c>
      <c r="Y31" s="18">
        <f>(X31)/((E31*F31)+(I31+K31+S31+U31+W32))</f>
        <v>0.03929225725580951</v>
      </c>
      <c r="AA31" s="26"/>
    </row>
    <row r="32" spans="1:27" ht="12.75">
      <c r="A32" s="16">
        <f aca="true" t="shared" si="0" ref="A32:A41">V32+((L32/12)*E32)</f>
        <v>618</v>
      </c>
      <c r="B32" s="33"/>
      <c r="C32" t="s">
        <v>52</v>
      </c>
      <c r="D32" s="24" t="s">
        <v>47</v>
      </c>
      <c r="E32" s="9">
        <v>600</v>
      </c>
      <c r="F32" s="9">
        <v>37.13</v>
      </c>
      <c r="G32" s="36">
        <f aca="true" t="shared" si="1" ref="G32:G50">E32*F32</f>
        <v>22278</v>
      </c>
      <c r="H32" s="18">
        <f>(E32*F32)/G52</f>
        <v>0.09076649160904976</v>
      </c>
      <c r="I32" s="9"/>
      <c r="J32" s="20">
        <v>38</v>
      </c>
      <c r="K32" s="9"/>
      <c r="L32" s="9">
        <v>1.92</v>
      </c>
      <c r="M32" s="21">
        <f aca="true" t="shared" si="2" ref="M32:M50">(E32*J32)+((L32*E32)/12)-(E32*F32)-I32-K32</f>
        <v>618</v>
      </c>
      <c r="P32" s="32">
        <f aca="true" t="shared" si="3" ref="P32:P50">E32/100</f>
        <v>6</v>
      </c>
      <c r="Q32" s="32">
        <v>38</v>
      </c>
      <c r="R32" s="8">
        <v>0.87</v>
      </c>
      <c r="S32" s="8"/>
      <c r="T32" s="8"/>
      <c r="U32" s="8"/>
      <c r="V32" s="16">
        <f aca="true" t="shared" si="4" ref="V32:V42">(P32*100*R32)-(P32*100*T32)-S32-U32</f>
        <v>522</v>
      </c>
      <c r="W32" s="6"/>
      <c r="X32" s="16">
        <f aca="true" t="shared" si="5" ref="X32:X42">M32+V32</f>
        <v>1140</v>
      </c>
      <c r="Y32" s="18">
        <f aca="true" t="shared" si="6" ref="Y32:Y41">(X32)/((E32*F32)+(I32+K32+S32+U32+W33))</f>
        <v>0.051171559385941284</v>
      </c>
      <c r="AA32" s="26"/>
    </row>
    <row r="33" spans="1:27" ht="12.75">
      <c r="A33" s="16">
        <f t="shared" si="0"/>
        <v>961</v>
      </c>
      <c r="B33" s="33"/>
      <c r="C33" t="s">
        <v>80</v>
      </c>
      <c r="D33" s="24" t="s">
        <v>63</v>
      </c>
      <c r="E33" s="9">
        <v>300</v>
      </c>
      <c r="F33" s="9">
        <v>88.68</v>
      </c>
      <c r="G33" s="36">
        <f t="shared" si="1"/>
        <v>26604.000000000004</v>
      </c>
      <c r="H33" s="18">
        <f>(E33*F33)/G52</f>
        <v>0.10839176509413592</v>
      </c>
      <c r="I33" s="9"/>
      <c r="J33" s="20">
        <v>90</v>
      </c>
      <c r="K33" s="9"/>
      <c r="L33" s="9">
        <v>1.84</v>
      </c>
      <c r="M33" s="21">
        <f t="shared" si="2"/>
        <v>441.99999999999636</v>
      </c>
      <c r="P33" s="32">
        <f t="shared" si="3"/>
        <v>3</v>
      </c>
      <c r="Q33" s="32">
        <v>90</v>
      </c>
      <c r="R33" s="8">
        <v>3.05</v>
      </c>
      <c r="S33" s="8"/>
      <c r="T33" s="8"/>
      <c r="U33" s="8"/>
      <c r="V33" s="16">
        <f t="shared" si="4"/>
        <v>915</v>
      </c>
      <c r="W33" s="6"/>
      <c r="X33" s="16">
        <f t="shared" si="5"/>
        <v>1356.9999999999964</v>
      </c>
      <c r="Y33" s="18">
        <f t="shared" si="6"/>
        <v>0.05100736731318584</v>
      </c>
      <c r="AA33" s="26"/>
    </row>
    <row r="34" spans="1:27" ht="12.75">
      <c r="A34" s="16">
        <f t="shared" si="0"/>
        <v>829.3333333333334</v>
      </c>
      <c r="B34" s="33"/>
      <c r="C34" t="s">
        <v>50</v>
      </c>
      <c r="D34" s="24" t="s">
        <v>30</v>
      </c>
      <c r="E34" s="9">
        <v>800</v>
      </c>
      <c r="F34" s="9">
        <v>29.45</v>
      </c>
      <c r="G34" s="36">
        <f t="shared" si="1"/>
        <v>23560</v>
      </c>
      <c r="H34" s="18">
        <f>(E34*F34)/G52</f>
        <v>0.09598970025627131</v>
      </c>
      <c r="I34" s="9"/>
      <c r="J34" s="20">
        <v>30</v>
      </c>
      <c r="K34" s="9"/>
      <c r="L34" s="9">
        <v>1.28</v>
      </c>
      <c r="M34" s="21">
        <f t="shared" si="2"/>
        <v>525.3333333333321</v>
      </c>
      <c r="P34" s="32">
        <f t="shared" si="3"/>
        <v>8</v>
      </c>
      <c r="Q34" s="32">
        <v>30</v>
      </c>
      <c r="R34" s="8">
        <v>0.93</v>
      </c>
      <c r="S34" s="8"/>
      <c r="T34" s="8"/>
      <c r="U34" s="8"/>
      <c r="V34" s="16">
        <f t="shared" si="4"/>
        <v>744</v>
      </c>
      <c r="W34" s="6"/>
      <c r="X34" s="16">
        <f t="shared" si="5"/>
        <v>1269.3333333333321</v>
      </c>
      <c r="Y34" s="18">
        <f t="shared" si="6"/>
        <v>0.05387662705149967</v>
      </c>
      <c r="AA34" s="26"/>
    </row>
    <row r="35" spans="1:27" ht="12.75">
      <c r="A35" s="16">
        <f t="shared" si="0"/>
        <v>1164.3333333333333</v>
      </c>
      <c r="B35" s="33"/>
      <c r="C35" t="s">
        <v>56</v>
      </c>
      <c r="D35" s="24" t="s">
        <v>57</v>
      </c>
      <c r="E35" s="9">
        <v>700</v>
      </c>
      <c r="F35" s="9">
        <v>31.81</v>
      </c>
      <c r="G35" s="36">
        <f t="shared" si="1"/>
        <v>22267</v>
      </c>
      <c r="H35" s="18">
        <f>(E35*F35)/G52</f>
        <v>0.09072167468617968</v>
      </c>
      <c r="I35" s="9"/>
      <c r="J35" s="20">
        <v>32</v>
      </c>
      <c r="K35" s="9"/>
      <c r="L35" s="9">
        <v>1.84</v>
      </c>
      <c r="M35" s="21">
        <f t="shared" si="2"/>
        <v>240.33333333333212</v>
      </c>
      <c r="P35" s="32">
        <f t="shared" si="3"/>
        <v>7</v>
      </c>
      <c r="Q35" s="32">
        <v>32</v>
      </c>
      <c r="R35" s="8">
        <v>1.51</v>
      </c>
      <c r="S35" s="8"/>
      <c r="T35" s="8"/>
      <c r="U35" s="8"/>
      <c r="V35" s="16">
        <f t="shared" si="4"/>
        <v>1057</v>
      </c>
      <c r="W35" s="6"/>
      <c r="X35" s="16">
        <f t="shared" si="5"/>
        <v>1297.3333333333321</v>
      </c>
      <c r="Y35" s="18">
        <f t="shared" si="6"/>
        <v>0.05826260085926852</v>
      </c>
      <c r="AA35" s="26"/>
    </row>
    <row r="36" spans="1:27" ht="12.75">
      <c r="A36" s="16">
        <f t="shared" si="0"/>
        <v>1441</v>
      </c>
      <c r="B36" s="33"/>
      <c r="C36" t="s">
        <v>49</v>
      </c>
      <c r="D36" s="24" t="s">
        <v>29</v>
      </c>
      <c r="E36" s="9">
        <v>300</v>
      </c>
      <c r="F36" s="9">
        <v>95.63</v>
      </c>
      <c r="G36" s="36">
        <f t="shared" si="1"/>
        <v>28689</v>
      </c>
      <c r="H36" s="18">
        <f>(E36*F36)/G52</f>
        <v>0.116886609110873</v>
      </c>
      <c r="I36" s="9"/>
      <c r="J36" s="20">
        <v>95</v>
      </c>
      <c r="K36" s="9"/>
      <c r="L36" s="9">
        <v>1.24</v>
      </c>
      <c r="M36" s="21">
        <f t="shared" si="2"/>
        <v>-158</v>
      </c>
      <c r="P36" s="32">
        <f t="shared" si="3"/>
        <v>3</v>
      </c>
      <c r="Q36" s="32">
        <v>95</v>
      </c>
      <c r="R36" s="8">
        <v>4.7</v>
      </c>
      <c r="S36" s="8"/>
      <c r="T36" s="8"/>
      <c r="U36" s="8"/>
      <c r="V36" s="16">
        <f t="shared" si="4"/>
        <v>1410</v>
      </c>
      <c r="W36" s="6"/>
      <c r="X36" s="16">
        <f t="shared" si="5"/>
        <v>1252</v>
      </c>
      <c r="Y36" s="18">
        <f t="shared" si="6"/>
        <v>0.04364041967304542</v>
      </c>
      <c r="AA36" s="26"/>
    </row>
    <row r="37" spans="1:27" ht="12.75">
      <c r="A37" s="16">
        <f t="shared" si="0"/>
        <v>1080</v>
      </c>
      <c r="B37" s="33"/>
      <c r="C37" t="s">
        <v>51</v>
      </c>
      <c r="D37" s="24" t="s">
        <v>44</v>
      </c>
      <c r="E37" s="9">
        <v>800</v>
      </c>
      <c r="F37" s="9">
        <v>29.92</v>
      </c>
      <c r="G37" s="36">
        <f t="shared" si="1"/>
        <v>23936</v>
      </c>
      <c r="H37" s="18">
        <f>(E37*F37)/G52</f>
        <v>0.09752162416528481</v>
      </c>
      <c r="I37" s="9"/>
      <c r="J37" s="20">
        <v>30</v>
      </c>
      <c r="K37" s="9"/>
      <c r="L37" s="9">
        <v>0.36</v>
      </c>
      <c r="M37" s="21">
        <f t="shared" si="2"/>
        <v>88</v>
      </c>
      <c r="P37" s="32">
        <f t="shared" si="3"/>
        <v>8</v>
      </c>
      <c r="Q37" s="32">
        <v>30</v>
      </c>
      <c r="R37" s="8">
        <v>1.32</v>
      </c>
      <c r="S37" s="8"/>
      <c r="T37" s="8"/>
      <c r="U37" s="8"/>
      <c r="V37" s="16">
        <f t="shared" si="4"/>
        <v>1056</v>
      </c>
      <c r="W37" s="6"/>
      <c r="X37" s="16">
        <f t="shared" si="5"/>
        <v>1144</v>
      </c>
      <c r="Y37" s="18">
        <f t="shared" si="6"/>
        <v>0.04779411764705882</v>
      </c>
      <c r="AA37" s="26"/>
    </row>
    <row r="38" spans="1:27" ht="12.75">
      <c r="A38" s="16">
        <f t="shared" si="0"/>
        <v>553.3333333333334</v>
      </c>
      <c r="B38" s="33"/>
      <c r="C38" t="s">
        <v>59</v>
      </c>
      <c r="D38" s="24" t="s">
        <v>60</v>
      </c>
      <c r="E38" s="9">
        <v>500</v>
      </c>
      <c r="F38" s="9">
        <v>47.31</v>
      </c>
      <c r="G38" s="36">
        <f t="shared" si="1"/>
        <v>23655</v>
      </c>
      <c r="H38" s="18">
        <f>(E38*F38)/G52</f>
        <v>0.09637675549924014</v>
      </c>
      <c r="I38" s="9"/>
      <c r="J38" s="20">
        <v>48</v>
      </c>
      <c r="K38" s="9"/>
      <c r="L38" s="9">
        <v>1.28</v>
      </c>
      <c r="M38" s="21">
        <f t="shared" si="2"/>
        <v>398.3333333333321</v>
      </c>
      <c r="P38" s="32">
        <f t="shared" si="3"/>
        <v>5</v>
      </c>
      <c r="Q38" s="32">
        <v>48</v>
      </c>
      <c r="R38" s="8">
        <v>1</v>
      </c>
      <c r="S38" s="8"/>
      <c r="T38" s="8"/>
      <c r="U38" s="8"/>
      <c r="V38" s="16">
        <f t="shared" si="4"/>
        <v>500</v>
      </c>
      <c r="W38" s="6"/>
      <c r="X38" s="16">
        <f t="shared" si="5"/>
        <v>898.3333333333321</v>
      </c>
      <c r="Y38" s="18">
        <f t="shared" si="6"/>
        <v>0.03797646727259912</v>
      </c>
      <c r="AA38" s="26"/>
    </row>
    <row r="39" spans="1:27" ht="12.75">
      <c r="A39" s="16">
        <f t="shared" si="0"/>
        <v>869.3333333333334</v>
      </c>
      <c r="B39" s="33"/>
      <c r="C39" t="s">
        <v>79</v>
      </c>
      <c r="D39" s="24" t="s">
        <v>32</v>
      </c>
      <c r="E39" s="9">
        <v>800</v>
      </c>
      <c r="F39" s="9">
        <v>29.21</v>
      </c>
      <c r="G39" s="36">
        <f t="shared" si="1"/>
        <v>23368</v>
      </c>
      <c r="H39" s="18">
        <f>(E39*F39)/G52</f>
        <v>0.09520744123890272</v>
      </c>
      <c r="I39" s="9"/>
      <c r="J39" s="20">
        <v>29</v>
      </c>
      <c r="K39" s="9"/>
      <c r="L39" s="9">
        <v>0.8</v>
      </c>
      <c r="M39" s="21">
        <f t="shared" si="2"/>
        <v>-114.66666666666788</v>
      </c>
      <c r="P39" s="32">
        <f t="shared" si="3"/>
        <v>8</v>
      </c>
      <c r="Q39" s="32">
        <v>29</v>
      </c>
      <c r="R39" s="8">
        <v>1.02</v>
      </c>
      <c r="S39" s="8"/>
      <c r="T39" s="8"/>
      <c r="U39" s="8"/>
      <c r="V39" s="16">
        <f t="shared" si="4"/>
        <v>816</v>
      </c>
      <c r="W39" s="6"/>
      <c r="X39" s="16">
        <f t="shared" si="5"/>
        <v>701.3333333333321</v>
      </c>
      <c r="Y39" s="18">
        <f t="shared" si="6"/>
        <v>0.030012552778728694</v>
      </c>
      <c r="AA39" s="26"/>
    </row>
    <row r="40" spans="1:27" ht="12.75">
      <c r="A40" s="16">
        <f t="shared" si="0"/>
        <v>1340</v>
      </c>
      <c r="B40" s="33"/>
      <c r="C40" t="s">
        <v>53</v>
      </c>
      <c r="D40" s="24" t="s">
        <v>70</v>
      </c>
      <c r="E40" s="9">
        <v>200</v>
      </c>
      <c r="F40" s="9">
        <v>75</v>
      </c>
      <c r="G40" s="36">
        <f t="shared" si="1"/>
        <v>15000</v>
      </c>
      <c r="H40" s="18">
        <f>(E40*F40)/G52</f>
        <v>0.061113985731921464</v>
      </c>
      <c r="I40" s="9"/>
      <c r="J40" s="20">
        <v>75</v>
      </c>
      <c r="K40" s="9"/>
      <c r="L40" s="9">
        <v>0</v>
      </c>
      <c r="M40" s="21">
        <f t="shared" si="2"/>
        <v>0</v>
      </c>
      <c r="P40" s="32">
        <f t="shared" si="3"/>
        <v>2</v>
      </c>
      <c r="Q40" s="32">
        <v>75</v>
      </c>
      <c r="R40" s="8">
        <v>6.7</v>
      </c>
      <c r="S40" s="8"/>
      <c r="T40" s="8"/>
      <c r="U40" s="8"/>
      <c r="V40" s="16">
        <f t="shared" si="4"/>
        <v>1340</v>
      </c>
      <c r="W40" s="6"/>
      <c r="X40" s="16">
        <f t="shared" si="5"/>
        <v>1340</v>
      </c>
      <c r="Y40" s="18">
        <f t="shared" si="6"/>
        <v>0.08933333333333333</v>
      </c>
      <c r="AA40" s="26"/>
    </row>
    <row r="41" spans="1:27" ht="12.75">
      <c r="A41" s="16">
        <f t="shared" si="0"/>
        <v>540</v>
      </c>
      <c r="B41" s="33"/>
      <c r="C41" t="s">
        <v>82</v>
      </c>
      <c r="D41" s="24" t="s">
        <v>46</v>
      </c>
      <c r="E41" s="9">
        <v>200</v>
      </c>
      <c r="F41" s="9">
        <v>42.15</v>
      </c>
      <c r="G41" s="36">
        <f t="shared" si="1"/>
        <v>8430</v>
      </c>
      <c r="H41" s="18">
        <f>(E41*F41)/G52</f>
        <v>0.03434605998133986</v>
      </c>
      <c r="I41" s="9"/>
      <c r="J41" s="20">
        <v>43</v>
      </c>
      <c r="K41" s="9"/>
      <c r="L41" s="9">
        <v>0</v>
      </c>
      <c r="M41" s="21">
        <f t="shared" si="2"/>
        <v>170</v>
      </c>
      <c r="P41" s="32">
        <f t="shared" si="3"/>
        <v>2</v>
      </c>
      <c r="Q41" s="32">
        <v>43</v>
      </c>
      <c r="R41" s="8">
        <v>2.7</v>
      </c>
      <c r="S41" s="8"/>
      <c r="T41" s="8"/>
      <c r="U41" s="8"/>
      <c r="V41" s="16">
        <f t="shared" si="4"/>
        <v>540</v>
      </c>
      <c r="W41" s="6"/>
      <c r="X41" s="16">
        <f t="shared" si="5"/>
        <v>710</v>
      </c>
      <c r="Y41" s="18">
        <f t="shared" si="6"/>
        <v>0.08422301304863583</v>
      </c>
      <c r="AA41" s="26"/>
    </row>
    <row r="42" spans="1:27" ht="12.75">
      <c r="A42" s="16">
        <f aca="true" t="shared" si="7" ref="A42:A50">V42+(L42/12)</f>
        <v>0</v>
      </c>
      <c r="B42" s="33"/>
      <c r="E42" s="9"/>
      <c r="F42" s="9"/>
      <c r="G42" s="36">
        <f t="shared" si="1"/>
        <v>0</v>
      </c>
      <c r="H42" s="18">
        <f>(E42*F42)/G52</f>
        <v>0</v>
      </c>
      <c r="I42" s="9"/>
      <c r="J42" s="20">
        <f aca="true" t="shared" si="8" ref="J42:J50">Q42</f>
        <v>0</v>
      </c>
      <c r="K42" s="9"/>
      <c r="L42" s="9"/>
      <c r="M42" s="21">
        <f t="shared" si="2"/>
        <v>0</v>
      </c>
      <c r="P42" s="32">
        <f t="shared" si="3"/>
        <v>0</v>
      </c>
      <c r="Q42" s="32"/>
      <c r="R42" s="8"/>
      <c r="S42" s="8"/>
      <c r="T42" s="8"/>
      <c r="U42" s="8"/>
      <c r="V42" s="16">
        <f t="shared" si="4"/>
        <v>0</v>
      </c>
      <c r="W42" s="6"/>
      <c r="X42" s="16">
        <f t="shared" si="5"/>
        <v>0</v>
      </c>
      <c r="Y42" s="18" t="e">
        <f aca="true" t="shared" si="9" ref="Y42:Y50">(X42)/((E42*F42)+(I42+K42+S42+U42+W51))</f>
        <v>#DIV/0!</v>
      </c>
      <c r="AA42" s="26"/>
    </row>
    <row r="43" spans="1:27" ht="12.75">
      <c r="A43" s="16">
        <f t="shared" si="7"/>
        <v>0</v>
      </c>
      <c r="B43" s="33"/>
      <c r="E43" s="9"/>
      <c r="F43" s="9"/>
      <c r="G43" s="36">
        <f t="shared" si="1"/>
        <v>0</v>
      </c>
      <c r="H43" s="18">
        <f>(E43*F43)/G52</f>
        <v>0</v>
      </c>
      <c r="I43" s="9"/>
      <c r="J43" s="20">
        <f t="shared" si="8"/>
        <v>0</v>
      </c>
      <c r="K43" s="9"/>
      <c r="L43" s="9"/>
      <c r="M43" s="21">
        <f t="shared" si="2"/>
        <v>0</v>
      </c>
      <c r="P43" s="32">
        <f t="shared" si="3"/>
        <v>0</v>
      </c>
      <c r="Q43" s="32"/>
      <c r="R43" s="8"/>
      <c r="S43" s="8"/>
      <c r="T43" s="8"/>
      <c r="U43" s="8"/>
      <c r="V43" s="16">
        <f aca="true" t="shared" si="10" ref="V43:V50">(P43*100*R43)-(P43*100*T43)-S43-U43</f>
        <v>0</v>
      </c>
      <c r="W43" s="6"/>
      <c r="X43" s="16">
        <f aca="true" t="shared" si="11" ref="X43:X50">M43+V43</f>
        <v>0</v>
      </c>
      <c r="Y43" s="18" t="e">
        <f t="shared" si="9"/>
        <v>#DIV/0!</v>
      </c>
      <c r="AA43" s="26"/>
    </row>
    <row r="44" spans="1:27" ht="12.75">
      <c r="A44" s="16">
        <f t="shared" si="7"/>
        <v>0</v>
      </c>
      <c r="B44" s="33"/>
      <c r="E44" s="9"/>
      <c r="F44" s="9"/>
      <c r="G44" s="36">
        <f t="shared" si="1"/>
        <v>0</v>
      </c>
      <c r="H44" s="18">
        <f>(E44*F44)/G52</f>
        <v>0</v>
      </c>
      <c r="I44" s="9"/>
      <c r="J44" s="20">
        <f t="shared" si="8"/>
        <v>0</v>
      </c>
      <c r="K44" s="9"/>
      <c r="L44" s="9"/>
      <c r="M44" s="21">
        <f t="shared" si="2"/>
        <v>0</v>
      </c>
      <c r="P44" s="32">
        <f t="shared" si="3"/>
        <v>0</v>
      </c>
      <c r="Q44" s="32"/>
      <c r="R44" s="8"/>
      <c r="S44" s="8"/>
      <c r="T44" s="8"/>
      <c r="U44" s="8"/>
      <c r="V44" s="16">
        <f t="shared" si="10"/>
        <v>0</v>
      </c>
      <c r="W44" s="6"/>
      <c r="X44" s="16">
        <f t="shared" si="11"/>
        <v>0</v>
      </c>
      <c r="Y44" s="18" t="e">
        <f t="shared" si="9"/>
        <v>#DIV/0!</v>
      </c>
      <c r="AA44" s="26"/>
    </row>
    <row r="45" spans="1:27" ht="12.75">
      <c r="A45" s="16">
        <f t="shared" si="7"/>
        <v>0</v>
      </c>
      <c r="B45" s="33"/>
      <c r="E45" s="9"/>
      <c r="F45" s="9"/>
      <c r="G45" s="36">
        <f t="shared" si="1"/>
        <v>0</v>
      </c>
      <c r="H45" s="18">
        <f>(E45*F45)/G52</f>
        <v>0</v>
      </c>
      <c r="I45" s="9"/>
      <c r="J45" s="20">
        <f t="shared" si="8"/>
        <v>0</v>
      </c>
      <c r="K45" s="9"/>
      <c r="L45" s="9"/>
      <c r="M45" s="21">
        <f t="shared" si="2"/>
        <v>0</v>
      </c>
      <c r="P45" s="32">
        <f t="shared" si="3"/>
        <v>0</v>
      </c>
      <c r="Q45" s="32"/>
      <c r="R45" s="8"/>
      <c r="S45" s="8"/>
      <c r="T45" s="8"/>
      <c r="U45" s="8"/>
      <c r="V45" s="16">
        <f t="shared" si="10"/>
        <v>0</v>
      </c>
      <c r="W45" s="6"/>
      <c r="X45" s="16">
        <f t="shared" si="11"/>
        <v>0</v>
      </c>
      <c r="Y45" s="18" t="e">
        <f t="shared" si="9"/>
        <v>#DIV/0!</v>
      </c>
      <c r="AA45" s="26"/>
    </row>
    <row r="46" spans="1:27" ht="12.75">
      <c r="A46" s="16">
        <f t="shared" si="7"/>
        <v>0</v>
      </c>
      <c r="B46" s="33"/>
      <c r="E46" s="9"/>
      <c r="F46" s="9"/>
      <c r="G46" s="36">
        <f t="shared" si="1"/>
        <v>0</v>
      </c>
      <c r="H46" s="18">
        <f>(E46*F46)/G52</f>
        <v>0</v>
      </c>
      <c r="I46" s="9"/>
      <c r="J46" s="20">
        <f t="shared" si="8"/>
        <v>0</v>
      </c>
      <c r="K46" s="9"/>
      <c r="L46" s="9"/>
      <c r="M46" s="21">
        <f t="shared" si="2"/>
        <v>0</v>
      </c>
      <c r="P46" s="32">
        <f t="shared" si="3"/>
        <v>0</v>
      </c>
      <c r="Q46" s="32"/>
      <c r="R46" s="8"/>
      <c r="S46" s="8"/>
      <c r="T46" s="8"/>
      <c r="U46" s="8"/>
      <c r="V46" s="16">
        <f t="shared" si="10"/>
        <v>0</v>
      </c>
      <c r="W46" s="6"/>
      <c r="X46" s="16">
        <f t="shared" si="11"/>
        <v>0</v>
      </c>
      <c r="Y46" s="18" t="e">
        <f t="shared" si="9"/>
        <v>#DIV/0!</v>
      </c>
      <c r="AA46" s="26"/>
    </row>
    <row r="47" spans="1:27" ht="12.75">
      <c r="A47" s="16">
        <f t="shared" si="7"/>
        <v>0</v>
      </c>
      <c r="B47" s="33"/>
      <c r="E47" s="9"/>
      <c r="F47" s="9"/>
      <c r="G47" s="36">
        <f t="shared" si="1"/>
        <v>0</v>
      </c>
      <c r="H47" s="18">
        <f>(E47*F47)/G52</f>
        <v>0</v>
      </c>
      <c r="I47" s="9"/>
      <c r="J47" s="20">
        <f t="shared" si="8"/>
        <v>0</v>
      </c>
      <c r="K47" s="9"/>
      <c r="L47" s="9"/>
      <c r="M47" s="21">
        <f t="shared" si="2"/>
        <v>0</v>
      </c>
      <c r="P47" s="32">
        <f t="shared" si="3"/>
        <v>0</v>
      </c>
      <c r="Q47" s="32"/>
      <c r="R47" s="8"/>
      <c r="S47" s="8"/>
      <c r="T47" s="8"/>
      <c r="U47" s="8"/>
      <c r="V47" s="16">
        <f t="shared" si="10"/>
        <v>0</v>
      </c>
      <c r="W47" s="6"/>
      <c r="X47" s="16">
        <f t="shared" si="11"/>
        <v>0</v>
      </c>
      <c r="Y47" s="18" t="e">
        <f t="shared" si="9"/>
        <v>#DIV/0!</v>
      </c>
      <c r="AA47" s="26"/>
    </row>
    <row r="48" spans="1:27" ht="12.75">
      <c r="A48" s="16">
        <f t="shared" si="7"/>
        <v>0</v>
      </c>
      <c r="B48" s="33"/>
      <c r="E48" s="9"/>
      <c r="F48" s="9"/>
      <c r="G48" s="36">
        <f t="shared" si="1"/>
        <v>0</v>
      </c>
      <c r="H48" s="18">
        <f>(E48*F48)/G52</f>
        <v>0</v>
      </c>
      <c r="I48" s="9"/>
      <c r="J48" s="20">
        <f t="shared" si="8"/>
        <v>0</v>
      </c>
      <c r="K48" s="9"/>
      <c r="L48" s="9"/>
      <c r="M48" s="21">
        <f t="shared" si="2"/>
        <v>0</v>
      </c>
      <c r="P48" s="32">
        <f t="shared" si="3"/>
        <v>0</v>
      </c>
      <c r="Q48" s="32"/>
      <c r="R48" s="8"/>
      <c r="S48" s="8"/>
      <c r="T48" s="8"/>
      <c r="U48" s="8"/>
      <c r="V48" s="16">
        <f t="shared" si="10"/>
        <v>0</v>
      </c>
      <c r="W48" s="6"/>
      <c r="X48" s="16">
        <f t="shared" si="11"/>
        <v>0</v>
      </c>
      <c r="Y48" s="18" t="e">
        <f t="shared" si="9"/>
        <v>#DIV/0!</v>
      </c>
      <c r="AA48" s="26"/>
    </row>
    <row r="49" spans="1:27" ht="12.75">
      <c r="A49" s="16">
        <f t="shared" si="7"/>
        <v>0</v>
      </c>
      <c r="B49" s="33"/>
      <c r="E49" s="9"/>
      <c r="F49" s="9"/>
      <c r="G49" s="36">
        <f t="shared" si="1"/>
        <v>0</v>
      </c>
      <c r="H49" s="18">
        <f>(E49*F49)/G52</f>
        <v>0</v>
      </c>
      <c r="I49" s="9"/>
      <c r="J49" s="20">
        <f t="shared" si="8"/>
        <v>0</v>
      </c>
      <c r="K49" s="9"/>
      <c r="L49" s="9"/>
      <c r="M49" s="21">
        <f t="shared" si="2"/>
        <v>0</v>
      </c>
      <c r="P49" s="32">
        <f t="shared" si="3"/>
        <v>0</v>
      </c>
      <c r="Q49" s="32"/>
      <c r="R49" s="8"/>
      <c r="S49" s="8"/>
      <c r="T49" s="8"/>
      <c r="U49" s="8"/>
      <c r="V49" s="16">
        <f t="shared" si="10"/>
        <v>0</v>
      </c>
      <c r="W49" s="6"/>
      <c r="X49" s="16">
        <f t="shared" si="11"/>
        <v>0</v>
      </c>
      <c r="Y49" s="18" t="e">
        <f t="shared" si="9"/>
        <v>#DIV/0!</v>
      </c>
      <c r="AA49" s="26"/>
    </row>
    <row r="50" spans="1:27" ht="12.75">
      <c r="A50" s="16">
        <f t="shared" si="7"/>
        <v>0</v>
      </c>
      <c r="B50" s="33"/>
      <c r="E50" s="9"/>
      <c r="F50" s="9"/>
      <c r="G50" s="36">
        <f t="shared" si="1"/>
        <v>0</v>
      </c>
      <c r="H50" s="18">
        <f>(E50*F50)/G52</f>
        <v>0</v>
      </c>
      <c r="I50" s="9"/>
      <c r="J50" s="20">
        <f t="shared" si="8"/>
        <v>0</v>
      </c>
      <c r="K50" s="9"/>
      <c r="L50" s="9"/>
      <c r="M50" s="21">
        <f t="shared" si="2"/>
        <v>0</v>
      </c>
      <c r="P50" s="32">
        <f t="shared" si="3"/>
        <v>0</v>
      </c>
      <c r="Q50" s="32"/>
      <c r="R50" s="8"/>
      <c r="S50" s="8"/>
      <c r="T50" s="8"/>
      <c r="U50" s="8"/>
      <c r="V50" s="16">
        <f t="shared" si="10"/>
        <v>0</v>
      </c>
      <c r="W50" s="6"/>
      <c r="X50" s="16">
        <f t="shared" si="11"/>
        <v>0</v>
      </c>
      <c r="Y50" s="18" t="e">
        <f t="shared" si="9"/>
        <v>#DIV/0!</v>
      </c>
      <c r="AA50" s="26"/>
    </row>
    <row r="51" spans="2:24" ht="12.75">
      <c r="B51" s="26"/>
      <c r="E51" s="5"/>
      <c r="F51" s="5"/>
      <c r="G51" s="5"/>
      <c r="H51" s="5"/>
      <c r="I51" s="5"/>
      <c r="J51" s="5"/>
      <c r="K51" s="5"/>
      <c r="L51" s="5"/>
      <c r="P51" s="6"/>
      <c r="Q51" s="6"/>
      <c r="R51" s="6"/>
      <c r="S51" s="6"/>
      <c r="T51" s="6"/>
      <c r="U51" s="6"/>
      <c r="V51" s="23"/>
      <c r="W51" s="6"/>
      <c r="X51" s="23"/>
    </row>
    <row r="52" spans="1:27" ht="12.75">
      <c r="A52" s="23">
        <f>SUM(A31:A42)</f>
        <v>10139</v>
      </c>
      <c r="B52" s="27"/>
      <c r="E52" s="5"/>
      <c r="F52" s="5"/>
      <c r="G52" s="23">
        <f>SUM(G31:G50)</f>
        <v>245443</v>
      </c>
      <c r="H52" s="4">
        <f>SUM(H31:H50)</f>
        <v>1</v>
      </c>
      <c r="I52" s="5"/>
      <c r="J52" s="5"/>
      <c r="K52" s="5"/>
      <c r="L52" s="5"/>
      <c r="M52" s="22">
        <f>SUM(M31:M42)</f>
        <v>2611.9999999999927</v>
      </c>
      <c r="P52" s="6"/>
      <c r="Q52" s="6"/>
      <c r="R52" s="6"/>
      <c r="S52" s="6"/>
      <c r="T52" s="6"/>
      <c r="U52" s="6"/>
      <c r="V52" s="23">
        <f>+SUM(V31:V42)</f>
        <v>9584</v>
      </c>
      <c r="W52" s="6"/>
      <c r="X52" s="23">
        <f>SUM(X31:X42)</f>
        <v>12195.999999999993</v>
      </c>
      <c r="Y52" s="19" t="e">
        <f>(X52)/((E52*F52)+(I52+K52+S52+U52+W53))</f>
        <v>#DIV/0!</v>
      </c>
      <c r="AA52" s="23"/>
    </row>
    <row r="53" spans="2:24" ht="12.75">
      <c r="B53" s="26"/>
      <c r="E53" s="5"/>
      <c r="F53" s="5"/>
      <c r="G53" s="5"/>
      <c r="H53" s="5"/>
      <c r="I53" s="5"/>
      <c r="J53" s="5"/>
      <c r="K53" s="5"/>
      <c r="L53" s="5"/>
      <c r="P53" s="6"/>
      <c r="Q53" s="6"/>
      <c r="R53" s="6"/>
      <c r="S53" s="6"/>
      <c r="T53" s="6"/>
      <c r="U53" s="6"/>
      <c r="W53" s="6"/>
      <c r="X53" s="4"/>
    </row>
    <row r="54" spans="2:24" ht="12.75">
      <c r="B54" s="26"/>
      <c r="E54" s="5"/>
      <c r="G54" s="10" t="s">
        <v>19</v>
      </c>
      <c r="H54" s="10"/>
      <c r="I54" s="10"/>
      <c r="J54" s="5">
        <f>(E31*F31)+(E32*F32)+(E33*F33)+(E34*F34)+(E35*F35)+(E36*F36)+(E37*F37)+(E38*F38)+(E39*F39)+(E40*F40)+(E41*F41)+(E42*F42)</f>
        <v>245443</v>
      </c>
      <c r="K54" s="5"/>
      <c r="L54" s="5"/>
      <c r="P54" s="11" t="s">
        <v>20</v>
      </c>
      <c r="Q54" s="11"/>
      <c r="R54" s="6"/>
      <c r="S54" s="6"/>
      <c r="T54" s="22">
        <f>((P31*R31)+(P32*R32)+(P33*R33)+(P34*R34)+(P35*R35)+(P36*R36)+(P37*R37)+(P38*R38)+(P39*R39)+(P40*R40)+(P41*R41)+(P42*R42))*100</f>
        <v>9584</v>
      </c>
      <c r="U54" s="6"/>
      <c r="W54" s="6"/>
      <c r="X54" s="4"/>
    </row>
    <row r="55" spans="2:24" ht="12.75">
      <c r="B55" s="26"/>
      <c r="E55" s="5"/>
      <c r="F55" s="5"/>
      <c r="G55" s="5"/>
      <c r="H55" s="5"/>
      <c r="I55" s="5"/>
      <c r="J55" s="5"/>
      <c r="K55" s="5"/>
      <c r="L55" s="5"/>
      <c r="P55" s="6"/>
      <c r="Q55" s="6"/>
      <c r="R55" s="6"/>
      <c r="S55" s="6"/>
      <c r="T55" s="6"/>
      <c r="U55" s="6"/>
      <c r="W55" s="6"/>
      <c r="X55" s="4"/>
    </row>
    <row r="56" spans="1:27" ht="12.75">
      <c r="A56" s="7" t="s">
        <v>35</v>
      </c>
      <c r="B56" s="7"/>
      <c r="D56" s="7"/>
      <c r="E56" s="7"/>
      <c r="F56" s="7" t="s">
        <v>6</v>
      </c>
      <c r="G56" s="7" t="s">
        <v>17</v>
      </c>
      <c r="H56" s="7" t="s">
        <v>83</v>
      </c>
      <c r="I56" s="7" t="s">
        <v>7</v>
      </c>
      <c r="J56" s="7" t="s">
        <v>8</v>
      </c>
      <c r="K56" s="7" t="s">
        <v>8</v>
      </c>
      <c r="L56" s="7" t="s">
        <v>38</v>
      </c>
      <c r="M56" s="7" t="s">
        <v>0</v>
      </c>
      <c r="N56" s="7"/>
      <c r="O56" s="7"/>
      <c r="P56" s="7" t="s">
        <v>84</v>
      </c>
      <c r="Q56" s="7" t="s">
        <v>85</v>
      </c>
      <c r="R56" s="7" t="s">
        <v>11</v>
      </c>
      <c r="S56" s="7" t="s">
        <v>11</v>
      </c>
      <c r="T56" s="7" t="s">
        <v>12</v>
      </c>
      <c r="U56" s="7" t="s">
        <v>12</v>
      </c>
      <c r="V56" s="7" t="s">
        <v>13</v>
      </c>
      <c r="W56" s="7"/>
      <c r="X56" s="7"/>
      <c r="Y56" s="7" t="s">
        <v>15</v>
      </c>
      <c r="AA56" s="7"/>
    </row>
    <row r="57" spans="1:27" ht="12.75">
      <c r="A57" s="7" t="s">
        <v>37</v>
      </c>
      <c r="B57" s="7"/>
      <c r="C57" s="24" t="s">
        <v>75</v>
      </c>
      <c r="D57" s="7" t="s">
        <v>0</v>
      </c>
      <c r="E57" s="7" t="s">
        <v>1</v>
      </c>
      <c r="F57" s="7" t="s">
        <v>2</v>
      </c>
      <c r="G57" s="7" t="s">
        <v>34</v>
      </c>
      <c r="H57" s="7"/>
      <c r="I57" s="7" t="s">
        <v>3</v>
      </c>
      <c r="J57" s="7" t="s">
        <v>2</v>
      </c>
      <c r="K57" s="7" t="s">
        <v>3</v>
      </c>
      <c r="L57" s="7" t="s">
        <v>18</v>
      </c>
      <c r="M57" s="7" t="s">
        <v>9</v>
      </c>
      <c r="N57" s="7"/>
      <c r="O57" s="7" t="s">
        <v>4</v>
      </c>
      <c r="P57" s="7" t="s">
        <v>5</v>
      </c>
      <c r="Q57" s="7" t="s">
        <v>86</v>
      </c>
      <c r="R57" s="7" t="s">
        <v>10</v>
      </c>
      <c r="S57" s="7" t="s">
        <v>3</v>
      </c>
      <c r="T57" s="7" t="s">
        <v>10</v>
      </c>
      <c r="U57" s="7" t="s">
        <v>3</v>
      </c>
      <c r="V57" s="7" t="s">
        <v>9</v>
      </c>
      <c r="W57" s="7"/>
      <c r="X57" s="7" t="s">
        <v>14</v>
      </c>
      <c r="Y57" s="7" t="s">
        <v>16</v>
      </c>
      <c r="AA57" s="7"/>
    </row>
    <row r="58" ht="12.75">
      <c r="L58" s="7" t="s">
        <v>36</v>
      </c>
    </row>
    <row r="59" spans="1:27" ht="12.75">
      <c r="A59" s="16">
        <f>V59+((L59/12)*E59)</f>
        <v>362.6666666666667</v>
      </c>
      <c r="B59" s="33"/>
      <c r="C59" t="s">
        <v>81</v>
      </c>
      <c r="D59" s="24" t="s">
        <v>67</v>
      </c>
      <c r="E59" s="9">
        <v>400</v>
      </c>
      <c r="F59" s="9">
        <v>69.14</v>
      </c>
      <c r="G59" s="36">
        <f>E59*F59</f>
        <v>27656</v>
      </c>
      <c r="H59" s="18">
        <f>(E59*F59)/G80</f>
        <v>0.11267789262680133</v>
      </c>
      <c r="I59" s="9"/>
      <c r="J59" s="20">
        <v>72.5</v>
      </c>
      <c r="K59" s="9"/>
      <c r="L59" s="9">
        <v>1.76</v>
      </c>
      <c r="M59" s="21">
        <f aca="true" t="shared" si="12" ref="M59:M78">(E59*J59)+((L59*E59)/12)-(E59*F59)-I59-K59</f>
        <v>1402.6666666666679</v>
      </c>
      <c r="P59" s="32">
        <f>E59/100</f>
        <v>4</v>
      </c>
      <c r="Q59" s="32">
        <v>72.5</v>
      </c>
      <c r="R59" s="8">
        <v>0.76</v>
      </c>
      <c r="S59" s="8"/>
      <c r="T59" s="8"/>
      <c r="U59" s="8"/>
      <c r="V59" s="16">
        <f>(P59*100*R59)-(P59*100*T59)-S59-U59</f>
        <v>304</v>
      </c>
      <c r="X59" s="16">
        <f>M59+V59</f>
        <v>1706.6666666666679</v>
      </c>
      <c r="Y59" s="18">
        <f>(X59)/((E59*F59)+(I59+K59+S59+U59+W60))</f>
        <v>0.061710539002989145</v>
      </c>
      <c r="AA59" s="26"/>
    </row>
    <row r="60" spans="1:27" ht="12.75">
      <c r="A60" s="16">
        <f aca="true" t="shared" si="13" ref="A60:A69">V60+((L60/12)*E60)</f>
        <v>414</v>
      </c>
      <c r="B60" s="33"/>
      <c r="C60" t="s">
        <v>52</v>
      </c>
      <c r="D60" s="24" t="s">
        <v>47</v>
      </c>
      <c r="E60" s="9">
        <v>600</v>
      </c>
      <c r="F60" s="9">
        <v>37.13</v>
      </c>
      <c r="G60" s="36">
        <f aca="true" t="shared" si="14" ref="G60:G78">E60*F60</f>
        <v>22278</v>
      </c>
      <c r="H60" s="18">
        <f>(E60*F60)/G80</f>
        <v>0.09076649160904976</v>
      </c>
      <c r="I60" s="9"/>
      <c r="J60" s="20">
        <v>39</v>
      </c>
      <c r="K60" s="9"/>
      <c r="L60" s="9">
        <v>1.92</v>
      </c>
      <c r="M60" s="21">
        <f t="shared" si="12"/>
        <v>1218</v>
      </c>
      <c r="P60" s="32">
        <f aca="true" t="shared" si="15" ref="P60:P78">E60/100</f>
        <v>6</v>
      </c>
      <c r="Q60" s="32">
        <v>39</v>
      </c>
      <c r="R60" s="8">
        <v>0.53</v>
      </c>
      <c r="S60" s="8"/>
      <c r="T60" s="8"/>
      <c r="U60" s="8"/>
      <c r="V60" s="16">
        <f aca="true" t="shared" si="16" ref="V60:V78">(P60*100*R60)-(P60*100*T60)-S60-U60</f>
        <v>318</v>
      </c>
      <c r="W60" s="6"/>
      <c r="X60" s="16">
        <f aca="true" t="shared" si="17" ref="X60:X78">M60+V60</f>
        <v>1536</v>
      </c>
      <c r="Y60" s="18">
        <f aca="true" t="shared" si="18" ref="Y60:Y69">(X60)/((E60*F60)+(I60+K60+S60+U60+W61))</f>
        <v>0.06894694317263668</v>
      </c>
      <c r="AA60" s="26"/>
    </row>
    <row r="61" spans="1:27" ht="12.75">
      <c r="A61" s="16">
        <f t="shared" si="13"/>
        <v>652</v>
      </c>
      <c r="B61" s="33"/>
      <c r="C61" t="s">
        <v>80</v>
      </c>
      <c r="D61" s="24" t="s">
        <v>63</v>
      </c>
      <c r="E61" s="9">
        <v>300</v>
      </c>
      <c r="F61" s="9">
        <v>88.68</v>
      </c>
      <c r="G61" s="36">
        <f t="shared" si="14"/>
        <v>26604.000000000004</v>
      </c>
      <c r="H61" s="18">
        <f>(E61*F61)/G80</f>
        <v>0.10839176509413592</v>
      </c>
      <c r="I61" s="9"/>
      <c r="J61" s="20">
        <v>92.5</v>
      </c>
      <c r="K61" s="9"/>
      <c r="L61" s="9">
        <v>1.84</v>
      </c>
      <c r="M61" s="21">
        <f t="shared" si="12"/>
        <v>1191.9999999999964</v>
      </c>
      <c r="P61" s="32">
        <f t="shared" si="15"/>
        <v>3</v>
      </c>
      <c r="Q61" s="32">
        <v>92.5</v>
      </c>
      <c r="R61" s="8">
        <v>2.02</v>
      </c>
      <c r="S61" s="8"/>
      <c r="T61" s="8"/>
      <c r="U61" s="8"/>
      <c r="V61" s="16">
        <f t="shared" si="16"/>
        <v>606</v>
      </c>
      <c r="W61" s="6"/>
      <c r="X61" s="16">
        <f t="shared" si="17"/>
        <v>1797.9999999999964</v>
      </c>
      <c r="Y61" s="18">
        <f t="shared" si="18"/>
        <v>0.06758382198165674</v>
      </c>
      <c r="AA61" s="26"/>
    </row>
    <row r="62" spans="1:27" ht="12.75">
      <c r="A62" s="16">
        <f t="shared" si="13"/>
        <v>509.33333333333337</v>
      </c>
      <c r="B62" s="33"/>
      <c r="C62" t="s">
        <v>50</v>
      </c>
      <c r="D62" s="24" t="s">
        <v>30</v>
      </c>
      <c r="E62" s="9">
        <v>800</v>
      </c>
      <c r="F62" s="9">
        <v>29.45</v>
      </c>
      <c r="G62" s="36">
        <f t="shared" si="14"/>
        <v>23560</v>
      </c>
      <c r="H62" s="18">
        <f>(E62*F62)/G80</f>
        <v>0.09598970025627131</v>
      </c>
      <c r="I62" s="9"/>
      <c r="J62" s="20">
        <v>31</v>
      </c>
      <c r="K62" s="9"/>
      <c r="L62" s="9">
        <v>1.28</v>
      </c>
      <c r="M62" s="21">
        <f t="shared" si="12"/>
        <v>1325.3333333333321</v>
      </c>
      <c r="P62" s="32">
        <f t="shared" si="15"/>
        <v>8</v>
      </c>
      <c r="Q62" s="32">
        <v>31</v>
      </c>
      <c r="R62" s="8">
        <v>0.53</v>
      </c>
      <c r="S62" s="8"/>
      <c r="T62" s="8"/>
      <c r="U62" s="8"/>
      <c r="V62" s="16">
        <f t="shared" si="16"/>
        <v>424</v>
      </c>
      <c r="W62" s="6"/>
      <c r="X62" s="16">
        <f t="shared" si="17"/>
        <v>1749.3333333333321</v>
      </c>
      <c r="Y62" s="18">
        <f t="shared" si="18"/>
        <v>0.07425014148273905</v>
      </c>
      <c r="AA62" s="26"/>
    </row>
    <row r="63" spans="1:27" ht="12.75">
      <c r="A63" s="16">
        <f t="shared" si="13"/>
        <v>821.3333333333334</v>
      </c>
      <c r="B63" s="33"/>
      <c r="C63" t="s">
        <v>56</v>
      </c>
      <c r="D63" s="24" t="s">
        <v>57</v>
      </c>
      <c r="E63" s="9">
        <v>700</v>
      </c>
      <c r="F63" s="9">
        <v>31.81</v>
      </c>
      <c r="G63" s="36">
        <f t="shared" si="14"/>
        <v>22267</v>
      </c>
      <c r="H63" s="18">
        <f>(E63*F63)/G80</f>
        <v>0.09072167468617968</v>
      </c>
      <c r="I63" s="9"/>
      <c r="J63" s="20">
        <v>33</v>
      </c>
      <c r="K63" s="9"/>
      <c r="L63" s="9">
        <v>1.84</v>
      </c>
      <c r="M63" s="21">
        <f t="shared" si="12"/>
        <v>940.3333333333321</v>
      </c>
      <c r="P63" s="32">
        <f t="shared" si="15"/>
        <v>7</v>
      </c>
      <c r="Q63" s="32">
        <v>33</v>
      </c>
      <c r="R63" s="8">
        <v>1.02</v>
      </c>
      <c r="S63" s="8"/>
      <c r="T63" s="8"/>
      <c r="U63" s="8"/>
      <c r="V63" s="16">
        <f t="shared" si="16"/>
        <v>714</v>
      </c>
      <c r="W63" s="6"/>
      <c r="X63" s="16">
        <f t="shared" si="17"/>
        <v>1654.3333333333321</v>
      </c>
      <c r="Y63" s="18">
        <f t="shared" si="18"/>
        <v>0.074295294980614</v>
      </c>
      <c r="AA63" s="26"/>
    </row>
    <row r="64" spans="1:27" ht="12.75">
      <c r="A64" s="16">
        <f t="shared" si="13"/>
        <v>757</v>
      </c>
      <c r="B64" s="33"/>
      <c r="C64" t="s">
        <v>49</v>
      </c>
      <c r="D64" s="24" t="s">
        <v>29</v>
      </c>
      <c r="E64" s="9">
        <v>300</v>
      </c>
      <c r="F64" s="9">
        <v>95.63</v>
      </c>
      <c r="G64" s="36">
        <f t="shared" si="14"/>
        <v>28689</v>
      </c>
      <c r="H64" s="18">
        <f>(E64*F64)/G80</f>
        <v>0.116886609110873</v>
      </c>
      <c r="I64" s="9"/>
      <c r="J64" s="20">
        <v>100</v>
      </c>
      <c r="K64" s="9"/>
      <c r="L64" s="9">
        <v>1.24</v>
      </c>
      <c r="M64" s="21">
        <f t="shared" si="12"/>
        <v>1342</v>
      </c>
      <c r="P64" s="32">
        <f t="shared" si="15"/>
        <v>3</v>
      </c>
      <c r="Q64" s="32">
        <v>100</v>
      </c>
      <c r="R64" s="8">
        <v>2.42</v>
      </c>
      <c r="S64" s="8"/>
      <c r="T64" s="8"/>
      <c r="U64" s="8"/>
      <c r="V64" s="16">
        <f t="shared" si="16"/>
        <v>726</v>
      </c>
      <c r="W64" s="6"/>
      <c r="X64" s="16">
        <f t="shared" si="17"/>
        <v>2068</v>
      </c>
      <c r="Y64" s="18">
        <f t="shared" si="18"/>
        <v>0.07208337690403988</v>
      </c>
      <c r="AA64" s="26"/>
    </row>
    <row r="65" spans="1:27" ht="12.75">
      <c r="A65" s="16">
        <f t="shared" si="13"/>
        <v>704</v>
      </c>
      <c r="B65" s="33"/>
      <c r="C65" t="s">
        <v>51</v>
      </c>
      <c r="D65" s="24" t="s">
        <v>44</v>
      </c>
      <c r="E65" s="9">
        <v>800</v>
      </c>
      <c r="F65" s="9">
        <v>29.92</v>
      </c>
      <c r="G65" s="36">
        <f t="shared" si="14"/>
        <v>23936</v>
      </c>
      <c r="H65" s="18">
        <f>(E65*F65)/G80</f>
        <v>0.09752162416528481</v>
      </c>
      <c r="I65" s="9"/>
      <c r="J65" s="20">
        <v>31</v>
      </c>
      <c r="K65" s="9"/>
      <c r="L65" s="9">
        <v>0.36</v>
      </c>
      <c r="M65" s="21">
        <f t="shared" si="12"/>
        <v>888</v>
      </c>
      <c r="P65" s="32">
        <f t="shared" si="15"/>
        <v>8</v>
      </c>
      <c r="Q65" s="32">
        <v>31</v>
      </c>
      <c r="R65" s="8">
        <v>0.85</v>
      </c>
      <c r="S65" s="8"/>
      <c r="T65" s="8"/>
      <c r="U65" s="8"/>
      <c r="V65" s="16">
        <f t="shared" si="16"/>
        <v>680</v>
      </c>
      <c r="W65" s="6"/>
      <c r="X65" s="16">
        <f t="shared" si="17"/>
        <v>1568</v>
      </c>
      <c r="Y65" s="18">
        <f t="shared" si="18"/>
        <v>0.06550802139037433</v>
      </c>
      <c r="AA65" s="26"/>
    </row>
    <row r="66" spans="1:27" ht="12.75">
      <c r="A66" s="16">
        <f t="shared" si="13"/>
        <v>378.3333333333333</v>
      </c>
      <c r="B66" s="33"/>
      <c r="C66" t="s">
        <v>59</v>
      </c>
      <c r="D66" s="24" t="s">
        <v>60</v>
      </c>
      <c r="E66" s="9">
        <v>500</v>
      </c>
      <c r="F66" s="9">
        <v>47.31</v>
      </c>
      <c r="G66" s="36">
        <f t="shared" si="14"/>
        <v>23655</v>
      </c>
      <c r="H66" s="18">
        <f>(E66*F66)/G80</f>
        <v>0.09637675549924014</v>
      </c>
      <c r="I66" s="9"/>
      <c r="J66" s="20">
        <v>49</v>
      </c>
      <c r="K66" s="9"/>
      <c r="L66" s="9">
        <v>1.28</v>
      </c>
      <c r="M66" s="21">
        <f t="shared" si="12"/>
        <v>898.3333333333321</v>
      </c>
      <c r="P66" s="32">
        <f t="shared" si="15"/>
        <v>5</v>
      </c>
      <c r="Q66" s="32">
        <v>49</v>
      </c>
      <c r="R66" s="8">
        <v>0.65</v>
      </c>
      <c r="S66" s="8"/>
      <c r="T66" s="8"/>
      <c r="U66" s="8"/>
      <c r="V66" s="16">
        <f t="shared" si="16"/>
        <v>325</v>
      </c>
      <c r="W66" s="6"/>
      <c r="X66" s="16">
        <f t="shared" si="17"/>
        <v>1223.3333333333321</v>
      </c>
      <c r="Y66" s="18">
        <f t="shared" si="18"/>
        <v>0.05171563446769529</v>
      </c>
      <c r="AA66" s="26"/>
    </row>
    <row r="67" spans="1:27" ht="12.75">
      <c r="A67" s="16">
        <f t="shared" si="13"/>
        <v>485.3333333333333</v>
      </c>
      <c r="B67" s="33"/>
      <c r="C67" t="s">
        <v>79</v>
      </c>
      <c r="D67" s="24" t="s">
        <v>32</v>
      </c>
      <c r="E67" s="9">
        <v>800</v>
      </c>
      <c r="F67" s="9">
        <v>29.21</v>
      </c>
      <c r="G67" s="36">
        <f t="shared" si="14"/>
        <v>23368</v>
      </c>
      <c r="H67" s="18">
        <f>(E67*F67)/G80</f>
        <v>0.09520744123890272</v>
      </c>
      <c r="I67" s="9"/>
      <c r="J67" s="20">
        <v>30</v>
      </c>
      <c r="K67" s="9"/>
      <c r="L67" s="9">
        <v>0.8</v>
      </c>
      <c r="M67" s="21">
        <f t="shared" si="12"/>
        <v>685.3333333333321</v>
      </c>
      <c r="P67" s="32">
        <f t="shared" si="15"/>
        <v>8</v>
      </c>
      <c r="Q67" s="32">
        <v>30</v>
      </c>
      <c r="R67" s="8">
        <v>0.54</v>
      </c>
      <c r="S67" s="8"/>
      <c r="T67" s="8"/>
      <c r="U67" s="8"/>
      <c r="V67" s="16">
        <f t="shared" si="16"/>
        <v>432</v>
      </c>
      <c r="W67" s="6"/>
      <c r="X67" s="16">
        <f t="shared" si="17"/>
        <v>1117.3333333333321</v>
      </c>
      <c r="Y67" s="18">
        <f t="shared" si="18"/>
        <v>0.04781467533949556</v>
      </c>
      <c r="AA67" s="26"/>
    </row>
    <row r="68" spans="1:27" ht="12.75">
      <c r="A68" s="16">
        <f t="shared" si="13"/>
        <v>1240</v>
      </c>
      <c r="B68" s="33"/>
      <c r="C68" t="s">
        <v>53</v>
      </c>
      <c r="D68" s="24" t="s">
        <v>70</v>
      </c>
      <c r="E68" s="9">
        <v>200</v>
      </c>
      <c r="F68" s="9">
        <v>75</v>
      </c>
      <c r="G68" s="36">
        <f t="shared" si="14"/>
        <v>15000</v>
      </c>
      <c r="H68" s="18">
        <f>(E68*F68)/G80</f>
        <v>0.061113985731921464</v>
      </c>
      <c r="I68" s="9"/>
      <c r="J68" s="20">
        <v>76</v>
      </c>
      <c r="K68" s="9"/>
      <c r="L68" s="9">
        <v>0</v>
      </c>
      <c r="M68" s="21">
        <f t="shared" si="12"/>
        <v>200</v>
      </c>
      <c r="P68" s="32">
        <f t="shared" si="15"/>
        <v>2</v>
      </c>
      <c r="Q68" s="32">
        <v>76</v>
      </c>
      <c r="R68" s="8">
        <v>6.2</v>
      </c>
      <c r="S68" s="8"/>
      <c r="T68" s="8"/>
      <c r="U68" s="8"/>
      <c r="V68" s="16">
        <f t="shared" si="16"/>
        <v>1240</v>
      </c>
      <c r="W68" s="6"/>
      <c r="X68" s="16">
        <f t="shared" si="17"/>
        <v>1440</v>
      </c>
      <c r="Y68" s="18">
        <f t="shared" si="18"/>
        <v>0.096</v>
      </c>
      <c r="AA68" s="26"/>
    </row>
    <row r="69" spans="1:27" ht="12.75">
      <c r="A69" s="16">
        <f t="shared" si="13"/>
        <v>450</v>
      </c>
      <c r="B69" s="33"/>
      <c r="C69" t="s">
        <v>82</v>
      </c>
      <c r="D69" s="24" t="s">
        <v>46</v>
      </c>
      <c r="E69" s="9">
        <v>200</v>
      </c>
      <c r="F69" s="9">
        <v>42.15</v>
      </c>
      <c r="G69" s="36">
        <f t="shared" si="14"/>
        <v>8430</v>
      </c>
      <c r="H69" s="18">
        <f>(E69*F69)/G80</f>
        <v>0.03434605998133986</v>
      </c>
      <c r="I69" s="9"/>
      <c r="J69" s="20">
        <v>44</v>
      </c>
      <c r="K69" s="9"/>
      <c r="L69" s="9">
        <v>0</v>
      </c>
      <c r="M69" s="21">
        <f t="shared" si="12"/>
        <v>370</v>
      </c>
      <c r="P69" s="32">
        <f t="shared" si="15"/>
        <v>2</v>
      </c>
      <c r="Q69" s="32">
        <v>44</v>
      </c>
      <c r="R69" s="8">
        <v>2.25</v>
      </c>
      <c r="S69" s="8"/>
      <c r="T69" s="8"/>
      <c r="U69" s="8"/>
      <c r="V69" s="16">
        <f t="shared" si="16"/>
        <v>450</v>
      </c>
      <c r="W69" s="6"/>
      <c r="X69" s="16">
        <f t="shared" si="17"/>
        <v>820</v>
      </c>
      <c r="Y69" s="18">
        <f t="shared" si="18"/>
        <v>0.09727164887307237</v>
      </c>
      <c r="AA69" s="26"/>
    </row>
    <row r="70" spans="1:27" ht="12.75">
      <c r="A70" s="16">
        <f aca="true" t="shared" si="19" ref="A70:A78">V70+(L70/12)</f>
        <v>0</v>
      </c>
      <c r="B70" s="33"/>
      <c r="E70" s="9"/>
      <c r="F70" s="9"/>
      <c r="G70" s="36">
        <f t="shared" si="14"/>
        <v>0</v>
      </c>
      <c r="H70" s="18">
        <f>(E70*F70)/G80</f>
        <v>0</v>
      </c>
      <c r="I70" s="9"/>
      <c r="J70" s="20">
        <f aca="true" t="shared" si="20" ref="J70:J78">Q70</f>
        <v>0</v>
      </c>
      <c r="K70" s="9"/>
      <c r="L70" s="9"/>
      <c r="M70" s="21">
        <f t="shared" si="12"/>
        <v>0</v>
      </c>
      <c r="P70" s="32">
        <f t="shared" si="15"/>
        <v>0</v>
      </c>
      <c r="Q70" s="32"/>
      <c r="R70" s="8"/>
      <c r="S70" s="8"/>
      <c r="T70" s="8"/>
      <c r="U70" s="8"/>
      <c r="V70" s="16">
        <f t="shared" si="16"/>
        <v>0</v>
      </c>
      <c r="W70" s="6"/>
      <c r="X70" s="16">
        <f t="shared" si="17"/>
        <v>0</v>
      </c>
      <c r="Y70" s="18" t="e">
        <f aca="true" t="shared" si="21" ref="Y70:Y78">(X70)/((E70*F70)+(I70+K70+S70+U70+W79))</f>
        <v>#DIV/0!</v>
      </c>
      <c r="AA70" s="26"/>
    </row>
    <row r="71" spans="1:27" ht="12.75">
      <c r="A71" s="16">
        <f t="shared" si="19"/>
        <v>0</v>
      </c>
      <c r="B71" s="33"/>
      <c r="E71" s="9"/>
      <c r="F71" s="9"/>
      <c r="G71" s="36">
        <f t="shared" si="14"/>
        <v>0</v>
      </c>
      <c r="H71" s="18">
        <f>(E71*F71)/G80</f>
        <v>0</v>
      </c>
      <c r="I71" s="9"/>
      <c r="J71" s="20">
        <f t="shared" si="20"/>
        <v>0</v>
      </c>
      <c r="K71" s="9"/>
      <c r="L71" s="9"/>
      <c r="M71" s="21">
        <f t="shared" si="12"/>
        <v>0</v>
      </c>
      <c r="P71" s="32">
        <f t="shared" si="15"/>
        <v>0</v>
      </c>
      <c r="Q71" s="32"/>
      <c r="R71" s="8"/>
      <c r="S71" s="8"/>
      <c r="T71" s="8"/>
      <c r="U71" s="8"/>
      <c r="V71" s="16">
        <f t="shared" si="16"/>
        <v>0</v>
      </c>
      <c r="W71" s="6"/>
      <c r="X71" s="16">
        <f t="shared" si="17"/>
        <v>0</v>
      </c>
      <c r="Y71" s="18" t="e">
        <f t="shared" si="21"/>
        <v>#DIV/0!</v>
      </c>
      <c r="AA71" s="26"/>
    </row>
    <row r="72" spans="1:27" ht="12.75">
      <c r="A72" s="16">
        <f t="shared" si="19"/>
        <v>0</v>
      </c>
      <c r="B72" s="33"/>
      <c r="E72" s="9"/>
      <c r="F72" s="9"/>
      <c r="G72" s="36">
        <f t="shared" si="14"/>
        <v>0</v>
      </c>
      <c r="H72" s="18">
        <f>(E72*F72)/G80</f>
        <v>0</v>
      </c>
      <c r="I72" s="9"/>
      <c r="J72" s="20">
        <f t="shared" si="20"/>
        <v>0</v>
      </c>
      <c r="K72" s="9"/>
      <c r="L72" s="9"/>
      <c r="M72" s="21">
        <f t="shared" si="12"/>
        <v>0</v>
      </c>
      <c r="P72" s="32">
        <f t="shared" si="15"/>
        <v>0</v>
      </c>
      <c r="Q72" s="32"/>
      <c r="R72" s="8"/>
      <c r="S72" s="8"/>
      <c r="T72" s="8"/>
      <c r="U72" s="8"/>
      <c r="V72" s="16">
        <f t="shared" si="16"/>
        <v>0</v>
      </c>
      <c r="W72" s="6"/>
      <c r="X72" s="16">
        <f t="shared" si="17"/>
        <v>0</v>
      </c>
      <c r="Y72" s="18" t="e">
        <f t="shared" si="21"/>
        <v>#DIV/0!</v>
      </c>
      <c r="AA72" s="26"/>
    </row>
    <row r="73" spans="1:27" ht="12.75">
      <c r="A73" s="16">
        <f t="shared" si="19"/>
        <v>0</v>
      </c>
      <c r="B73" s="33"/>
      <c r="E73" s="9"/>
      <c r="F73" s="9"/>
      <c r="G73" s="36">
        <f t="shared" si="14"/>
        <v>0</v>
      </c>
      <c r="H73" s="18">
        <f>(E73*F73)/G80</f>
        <v>0</v>
      </c>
      <c r="I73" s="9"/>
      <c r="J73" s="20">
        <f t="shared" si="20"/>
        <v>0</v>
      </c>
      <c r="K73" s="9"/>
      <c r="L73" s="9"/>
      <c r="M73" s="21">
        <f t="shared" si="12"/>
        <v>0</v>
      </c>
      <c r="P73" s="32">
        <f t="shared" si="15"/>
        <v>0</v>
      </c>
      <c r="Q73" s="32"/>
      <c r="R73" s="8"/>
      <c r="S73" s="8"/>
      <c r="T73" s="8"/>
      <c r="U73" s="8"/>
      <c r="V73" s="16">
        <f t="shared" si="16"/>
        <v>0</v>
      </c>
      <c r="W73" s="6"/>
      <c r="X73" s="16">
        <f t="shared" si="17"/>
        <v>0</v>
      </c>
      <c r="Y73" s="18" t="e">
        <f t="shared" si="21"/>
        <v>#DIV/0!</v>
      </c>
      <c r="AA73" s="26"/>
    </row>
    <row r="74" spans="1:27" ht="12.75">
      <c r="A74" s="16">
        <f t="shared" si="19"/>
        <v>0</v>
      </c>
      <c r="B74" s="33"/>
      <c r="E74" s="9"/>
      <c r="F74" s="9"/>
      <c r="G74" s="36">
        <f t="shared" si="14"/>
        <v>0</v>
      </c>
      <c r="H74" s="18">
        <f>(E74*F74)/G80</f>
        <v>0</v>
      </c>
      <c r="I74" s="9"/>
      <c r="J74" s="20">
        <f t="shared" si="20"/>
        <v>0</v>
      </c>
      <c r="K74" s="9"/>
      <c r="L74" s="9"/>
      <c r="M74" s="21">
        <f t="shared" si="12"/>
        <v>0</v>
      </c>
      <c r="P74" s="32">
        <f t="shared" si="15"/>
        <v>0</v>
      </c>
      <c r="Q74" s="32"/>
      <c r="R74" s="8"/>
      <c r="S74" s="8"/>
      <c r="T74" s="8"/>
      <c r="U74" s="8"/>
      <c r="V74" s="16">
        <f t="shared" si="16"/>
        <v>0</v>
      </c>
      <c r="W74" s="6"/>
      <c r="X74" s="16">
        <f t="shared" si="17"/>
        <v>0</v>
      </c>
      <c r="Y74" s="18" t="e">
        <f t="shared" si="21"/>
        <v>#DIV/0!</v>
      </c>
      <c r="AA74" s="26"/>
    </row>
    <row r="75" spans="1:27" ht="12.75">
      <c r="A75" s="16">
        <f t="shared" si="19"/>
        <v>0</v>
      </c>
      <c r="B75" s="33"/>
      <c r="E75" s="9"/>
      <c r="F75" s="9"/>
      <c r="G75" s="36">
        <f t="shared" si="14"/>
        <v>0</v>
      </c>
      <c r="H75" s="18">
        <f>(E75*F75)/G80</f>
        <v>0</v>
      </c>
      <c r="I75" s="9"/>
      <c r="J75" s="20">
        <f t="shared" si="20"/>
        <v>0</v>
      </c>
      <c r="K75" s="9"/>
      <c r="L75" s="9"/>
      <c r="M75" s="21">
        <f t="shared" si="12"/>
        <v>0</v>
      </c>
      <c r="P75" s="32">
        <f t="shared" si="15"/>
        <v>0</v>
      </c>
      <c r="Q75" s="32"/>
      <c r="R75" s="8"/>
      <c r="S75" s="8"/>
      <c r="T75" s="8"/>
      <c r="U75" s="8"/>
      <c r="V75" s="16">
        <f t="shared" si="16"/>
        <v>0</v>
      </c>
      <c r="W75" s="6"/>
      <c r="X75" s="16">
        <f t="shared" si="17"/>
        <v>0</v>
      </c>
      <c r="Y75" s="18" t="e">
        <f t="shared" si="21"/>
        <v>#DIV/0!</v>
      </c>
      <c r="AA75" s="26"/>
    </row>
    <row r="76" spans="1:27" ht="12.75">
      <c r="A76" s="16">
        <f t="shared" si="19"/>
        <v>0</v>
      </c>
      <c r="B76" s="33"/>
      <c r="E76" s="9"/>
      <c r="F76" s="9"/>
      <c r="G76" s="36">
        <f t="shared" si="14"/>
        <v>0</v>
      </c>
      <c r="H76" s="18">
        <f>(E76*F76)/G80</f>
        <v>0</v>
      </c>
      <c r="I76" s="9"/>
      <c r="J76" s="20">
        <f t="shared" si="20"/>
        <v>0</v>
      </c>
      <c r="K76" s="9"/>
      <c r="L76" s="9"/>
      <c r="M76" s="21">
        <f t="shared" si="12"/>
        <v>0</v>
      </c>
      <c r="P76" s="32">
        <f t="shared" si="15"/>
        <v>0</v>
      </c>
      <c r="Q76" s="32"/>
      <c r="R76" s="8"/>
      <c r="S76" s="8"/>
      <c r="T76" s="8"/>
      <c r="U76" s="8"/>
      <c r="V76" s="16">
        <f t="shared" si="16"/>
        <v>0</v>
      </c>
      <c r="W76" s="6"/>
      <c r="X76" s="16">
        <f t="shared" si="17"/>
        <v>0</v>
      </c>
      <c r="Y76" s="18" t="e">
        <f t="shared" si="21"/>
        <v>#DIV/0!</v>
      </c>
      <c r="AA76" s="26"/>
    </row>
    <row r="77" spans="1:27" ht="12.75">
      <c r="A77" s="16">
        <f t="shared" si="19"/>
        <v>0</v>
      </c>
      <c r="B77" s="33"/>
      <c r="E77" s="9"/>
      <c r="F77" s="9"/>
      <c r="G77" s="36">
        <f t="shared" si="14"/>
        <v>0</v>
      </c>
      <c r="H77" s="18">
        <f>(E77*F77)/G80</f>
        <v>0</v>
      </c>
      <c r="I77" s="9"/>
      <c r="J77" s="20">
        <f t="shared" si="20"/>
        <v>0</v>
      </c>
      <c r="K77" s="9"/>
      <c r="L77" s="9"/>
      <c r="M77" s="21">
        <f t="shared" si="12"/>
        <v>0</v>
      </c>
      <c r="P77" s="32">
        <f t="shared" si="15"/>
        <v>0</v>
      </c>
      <c r="Q77" s="32"/>
      <c r="R77" s="8"/>
      <c r="S77" s="8"/>
      <c r="T77" s="8"/>
      <c r="U77" s="8"/>
      <c r="V77" s="16">
        <f t="shared" si="16"/>
        <v>0</v>
      </c>
      <c r="W77" s="6"/>
      <c r="X77" s="16">
        <f t="shared" si="17"/>
        <v>0</v>
      </c>
      <c r="Y77" s="18" t="e">
        <f t="shared" si="21"/>
        <v>#DIV/0!</v>
      </c>
      <c r="AA77" s="26"/>
    </row>
    <row r="78" spans="1:27" ht="12.75">
      <c r="A78" s="16">
        <f t="shared" si="19"/>
        <v>0</v>
      </c>
      <c r="B78" s="33"/>
      <c r="E78" s="9"/>
      <c r="F78" s="9"/>
      <c r="G78" s="36">
        <f t="shared" si="14"/>
        <v>0</v>
      </c>
      <c r="H78" s="18">
        <f>(E78*F78)/G80</f>
        <v>0</v>
      </c>
      <c r="I78" s="9"/>
      <c r="J78" s="20">
        <f t="shared" si="20"/>
        <v>0</v>
      </c>
      <c r="K78" s="9"/>
      <c r="L78" s="9"/>
      <c r="M78" s="21">
        <f t="shared" si="12"/>
        <v>0</v>
      </c>
      <c r="P78" s="32">
        <f t="shared" si="15"/>
        <v>0</v>
      </c>
      <c r="Q78" s="32"/>
      <c r="R78" s="8"/>
      <c r="S78" s="8"/>
      <c r="T78" s="8"/>
      <c r="U78" s="8"/>
      <c r="V78" s="16">
        <f t="shared" si="16"/>
        <v>0</v>
      </c>
      <c r="W78" s="6"/>
      <c r="X78" s="16">
        <f t="shared" si="17"/>
        <v>0</v>
      </c>
      <c r="Y78" s="18" t="e">
        <f t="shared" si="21"/>
        <v>#DIV/0!</v>
      </c>
      <c r="AA78" s="26"/>
    </row>
    <row r="79" spans="2:24" ht="12.75">
      <c r="B79" s="26"/>
      <c r="E79" s="5"/>
      <c r="F79" s="5"/>
      <c r="G79" s="5"/>
      <c r="H79" s="5"/>
      <c r="I79" s="5"/>
      <c r="J79" s="5"/>
      <c r="K79" s="5"/>
      <c r="L79" s="5"/>
      <c r="P79" s="6"/>
      <c r="Q79" s="6"/>
      <c r="R79" s="6"/>
      <c r="S79" s="6"/>
      <c r="T79" s="6"/>
      <c r="U79" s="6"/>
      <c r="V79" s="23"/>
      <c r="W79" s="6"/>
      <c r="X79" s="23"/>
    </row>
    <row r="80" spans="1:27" ht="12.75">
      <c r="A80" s="23">
        <f>SUM(A59:A70)</f>
        <v>6774</v>
      </c>
      <c r="B80" s="27"/>
      <c r="E80" s="5"/>
      <c r="F80" s="5"/>
      <c r="G80" s="23">
        <f>SUM(G59:G78)</f>
        <v>245443</v>
      </c>
      <c r="H80" s="4">
        <f>SUM(H59:H78)</f>
        <v>1</v>
      </c>
      <c r="I80" s="5"/>
      <c r="J80" s="5"/>
      <c r="K80" s="5"/>
      <c r="L80" s="5"/>
      <c r="M80" s="22">
        <f>SUM(M59:M70)</f>
        <v>10461.999999999993</v>
      </c>
      <c r="P80" s="6"/>
      <c r="Q80" s="6"/>
      <c r="R80" s="6"/>
      <c r="S80" s="6"/>
      <c r="T80" s="6"/>
      <c r="U80" s="6"/>
      <c r="V80" s="23">
        <f>+SUM(V59:V70)</f>
        <v>6219</v>
      </c>
      <c r="W80" s="6"/>
      <c r="X80" s="23">
        <f>SUM(X59:X70)</f>
        <v>16680.999999999993</v>
      </c>
      <c r="Y80" s="19" t="e">
        <f>(X80)/((E80*F80)+(I80+K80+S80+U80+W81))</f>
        <v>#DIV/0!</v>
      </c>
      <c r="AA80" s="23"/>
    </row>
    <row r="81" spans="2:24" ht="12.75">
      <c r="B81" s="26"/>
      <c r="E81" s="5"/>
      <c r="F81" s="5"/>
      <c r="G81" s="5"/>
      <c r="H81" s="5"/>
      <c r="I81" s="5"/>
      <c r="J81" s="5"/>
      <c r="K81" s="5"/>
      <c r="L81" s="5"/>
      <c r="P81" s="6"/>
      <c r="Q81" s="6"/>
      <c r="R81" s="6"/>
      <c r="S81" s="6"/>
      <c r="T81" s="6"/>
      <c r="U81" s="6"/>
      <c r="W81" s="6"/>
      <c r="X81" s="4"/>
    </row>
    <row r="82" spans="2:24" ht="12.75">
      <c r="B82" s="26"/>
      <c r="E82" s="5"/>
      <c r="F82" s="5"/>
      <c r="G82" s="10" t="s">
        <v>19</v>
      </c>
      <c r="H82" s="10"/>
      <c r="I82" s="10"/>
      <c r="J82" s="5">
        <f>(E59*F59)+(E60*F60)+(E61*F61)+(E62*F62)+(E63*F63)+(E64*F64)+(E65*F65)+(E66*F66)+(E67*F67)+(E68*F68)+(E69*F69)+(E70*F70)</f>
        <v>245443</v>
      </c>
      <c r="K82" s="5"/>
      <c r="L82" s="5"/>
      <c r="P82" s="11" t="s">
        <v>20</v>
      </c>
      <c r="Q82" s="11"/>
      <c r="R82" s="6"/>
      <c r="S82" s="6"/>
      <c r="T82" s="22">
        <f>((P59*R59)+(P60*R60)+(P61*R61)+(P62*R62)+(P63*R63)+(P64*R64)+(P65*R65)+(P66*R66)+(P67*R67)+(P68*R68)+(P69*R69)+(P70*R70))*100</f>
        <v>6219</v>
      </c>
      <c r="U82" s="6"/>
      <c r="W82" s="6"/>
      <c r="X82" s="4"/>
    </row>
    <row r="83" spans="2:24" ht="12.75">
      <c r="B83" s="26"/>
      <c r="E83" s="5"/>
      <c r="F83" s="5"/>
      <c r="G83" s="5"/>
      <c r="H83" s="5"/>
      <c r="I83" s="5"/>
      <c r="J83" s="5"/>
      <c r="K83" s="5"/>
      <c r="L83" s="5"/>
      <c r="P83" s="6"/>
      <c r="Q83" s="6"/>
      <c r="R83" s="6"/>
      <c r="S83" s="6"/>
      <c r="T83" s="6"/>
      <c r="U83" s="6"/>
      <c r="W83" s="6"/>
      <c r="X83" s="4"/>
    </row>
    <row r="84" spans="2:23" ht="12.75">
      <c r="B84" s="26"/>
      <c r="E84" s="5"/>
      <c r="F84" s="5"/>
      <c r="G84" s="5"/>
      <c r="H84" s="5"/>
      <c r="I84" s="5"/>
      <c r="J84" s="5"/>
      <c r="K84" s="5"/>
      <c r="L84" s="5"/>
      <c r="P84" s="6"/>
      <c r="Q84" s="6"/>
      <c r="R84" s="6"/>
      <c r="S84" s="6"/>
      <c r="T84" s="6"/>
      <c r="U84" s="6"/>
      <c r="W84" s="6"/>
    </row>
    <row r="85" spans="2:23" ht="12.75">
      <c r="B85" s="26"/>
      <c r="E85" s="5"/>
      <c r="F85" s="5"/>
      <c r="G85" s="5"/>
      <c r="H85" s="5"/>
      <c r="I85" s="5"/>
      <c r="J85" s="5"/>
      <c r="K85" s="5"/>
      <c r="L85" s="5"/>
      <c r="P85" s="6"/>
      <c r="Q85" s="6"/>
      <c r="R85" s="6"/>
      <c r="S85" s="6"/>
      <c r="T85" s="6"/>
      <c r="U85" s="6"/>
      <c r="W85" s="6"/>
    </row>
    <row r="86" spans="2:23" ht="12.75">
      <c r="B86" s="26"/>
      <c r="E86" s="5"/>
      <c r="F86" s="5"/>
      <c r="G86" s="5"/>
      <c r="H86" s="5"/>
      <c r="I86" s="5"/>
      <c r="J86" s="5"/>
      <c r="K86" s="5"/>
      <c r="L86" s="5"/>
      <c r="P86" s="6"/>
      <c r="Q86" s="6"/>
      <c r="R86" s="6"/>
      <c r="S86" s="6"/>
      <c r="T86" s="6"/>
      <c r="U86" s="6"/>
      <c r="W86" s="6"/>
    </row>
    <row r="87" spans="2:23" ht="12.75">
      <c r="B87" s="26"/>
      <c r="E87" s="5"/>
      <c r="F87" s="5"/>
      <c r="G87" s="5"/>
      <c r="H87" s="5"/>
      <c r="I87" s="5"/>
      <c r="J87" s="5"/>
      <c r="K87" s="5"/>
      <c r="L87" s="5"/>
      <c r="P87" s="6"/>
      <c r="Q87" s="6"/>
      <c r="R87" s="6"/>
      <c r="S87" s="6"/>
      <c r="T87" s="6"/>
      <c r="U87" s="6"/>
      <c r="W87" s="6"/>
    </row>
    <row r="88" spans="5:23" ht="12.75">
      <c r="E88" s="5"/>
      <c r="F88" s="5"/>
      <c r="G88" s="5"/>
      <c r="H88" s="5"/>
      <c r="I88" s="5"/>
      <c r="J88" s="5"/>
      <c r="K88" s="5"/>
      <c r="L88" s="5"/>
      <c r="P88" s="6"/>
      <c r="Q88" s="6"/>
      <c r="R88" s="6"/>
      <c r="S88" s="6"/>
      <c r="T88" s="6"/>
      <c r="U88" s="6"/>
      <c r="W88" s="6"/>
    </row>
    <row r="89" spans="5:23" ht="12.75">
      <c r="E89" s="5"/>
      <c r="F89" s="5"/>
      <c r="G89" s="5"/>
      <c r="H89" s="5"/>
      <c r="I89" s="5"/>
      <c r="J89" s="5"/>
      <c r="K89" s="5"/>
      <c r="L89" s="5"/>
      <c r="P89" s="6"/>
      <c r="Q89" s="6"/>
      <c r="R89" s="6"/>
      <c r="S89" s="6"/>
      <c r="T89" s="6"/>
      <c r="U89" s="6"/>
      <c r="W89" s="6"/>
    </row>
    <row r="90" spans="5:23" ht="12.75">
      <c r="E90" s="5"/>
      <c r="F90" s="5"/>
      <c r="G90" s="5"/>
      <c r="H90" s="5"/>
      <c r="I90" s="5"/>
      <c r="J90" s="5"/>
      <c r="K90" s="5"/>
      <c r="L90" s="5"/>
      <c r="P90" s="6"/>
      <c r="Q90" s="6"/>
      <c r="R90" s="6"/>
      <c r="S90" s="6"/>
      <c r="T90" s="6"/>
      <c r="U90" s="6"/>
      <c r="W90" s="6"/>
    </row>
    <row r="91" spans="5:23" ht="12.75">
      <c r="E91" s="5"/>
      <c r="F91" s="5"/>
      <c r="G91" s="5"/>
      <c r="H91" s="5"/>
      <c r="I91" s="5"/>
      <c r="J91" s="5"/>
      <c r="K91" s="5"/>
      <c r="L91" s="5"/>
      <c r="P91" s="6"/>
      <c r="Q91" s="6"/>
      <c r="R91" s="6"/>
      <c r="S91" s="6"/>
      <c r="T91" s="6"/>
      <c r="U91" s="6"/>
      <c r="W91" s="6"/>
    </row>
    <row r="92" spans="5:23" ht="12.75">
      <c r="E92" s="5"/>
      <c r="F92" s="5"/>
      <c r="G92" s="5"/>
      <c r="H92" s="5"/>
      <c r="I92" s="5"/>
      <c r="J92" s="5"/>
      <c r="K92" s="5"/>
      <c r="L92" s="5"/>
      <c r="P92" s="6"/>
      <c r="Q92" s="6"/>
      <c r="R92" s="6"/>
      <c r="S92" s="6"/>
      <c r="T92" s="6"/>
      <c r="U92" s="6"/>
      <c r="W92" s="6"/>
    </row>
    <row r="93" spans="5:23" ht="12.75">
      <c r="E93" s="5"/>
      <c r="F93" s="5"/>
      <c r="G93" s="5"/>
      <c r="H93" s="5"/>
      <c r="I93" s="5"/>
      <c r="J93" s="5"/>
      <c r="K93" s="5"/>
      <c r="L93" s="5"/>
      <c r="P93" s="6"/>
      <c r="Q93" s="6"/>
      <c r="R93" s="6"/>
      <c r="S93" s="6"/>
      <c r="T93" s="6"/>
      <c r="U93" s="6"/>
      <c r="W93" s="6"/>
    </row>
    <row r="94" spans="5:23" ht="12.75">
      <c r="E94" s="5"/>
      <c r="F94" s="5"/>
      <c r="G94" s="5"/>
      <c r="H94" s="5"/>
      <c r="I94" s="5"/>
      <c r="J94" s="5"/>
      <c r="K94" s="5"/>
      <c r="L94" s="5"/>
      <c r="P94" s="6"/>
      <c r="Q94" s="6"/>
      <c r="R94" s="6"/>
      <c r="S94" s="6"/>
      <c r="T94" s="6"/>
      <c r="U94" s="6"/>
      <c r="W94" s="6"/>
    </row>
    <row r="95" spans="5:23" ht="12.75">
      <c r="E95" s="5"/>
      <c r="F95" s="5"/>
      <c r="G95" s="5"/>
      <c r="H95" s="5"/>
      <c r="I95" s="5"/>
      <c r="J95" s="5"/>
      <c r="K95" s="5"/>
      <c r="L95" s="5"/>
      <c r="P95" s="6"/>
      <c r="Q95" s="6"/>
      <c r="R95" s="6"/>
      <c r="S95" s="6"/>
      <c r="T95" s="6"/>
      <c r="U95" s="6"/>
      <c r="W95" s="6"/>
    </row>
    <row r="96" spans="5:23" ht="12.75">
      <c r="E96" s="5"/>
      <c r="F96" s="5"/>
      <c r="G96" s="5"/>
      <c r="H96" s="5"/>
      <c r="I96" s="5"/>
      <c r="J96" s="5"/>
      <c r="K96" s="5"/>
      <c r="L96" s="5"/>
      <c r="P96" s="6"/>
      <c r="Q96" s="6"/>
      <c r="R96" s="6"/>
      <c r="S96" s="6"/>
      <c r="T96" s="6"/>
      <c r="U96" s="6"/>
      <c r="W96" s="6"/>
    </row>
    <row r="97" spans="5:23" ht="12.75">
      <c r="E97" s="5"/>
      <c r="F97" s="5"/>
      <c r="G97" s="5"/>
      <c r="H97" s="5"/>
      <c r="I97" s="5"/>
      <c r="J97" s="5"/>
      <c r="K97" s="5"/>
      <c r="L97" s="5"/>
      <c r="P97" s="6"/>
      <c r="Q97" s="6"/>
      <c r="R97" s="6"/>
      <c r="S97" s="6"/>
      <c r="T97" s="6"/>
      <c r="U97" s="6"/>
      <c r="W97" s="6"/>
    </row>
    <row r="98" spans="5:23" ht="12.75">
      <c r="E98" s="5"/>
      <c r="F98" s="5"/>
      <c r="G98" s="5"/>
      <c r="H98" s="5"/>
      <c r="I98" s="5"/>
      <c r="J98" s="5"/>
      <c r="K98" s="5"/>
      <c r="L98" s="5"/>
      <c r="P98" s="6"/>
      <c r="Q98" s="6"/>
      <c r="R98" s="6"/>
      <c r="S98" s="6"/>
      <c r="T98" s="6"/>
      <c r="U98" s="6"/>
      <c r="W98" s="6"/>
    </row>
    <row r="99" spans="5:23" ht="12.75">
      <c r="E99" s="5"/>
      <c r="F99" s="5"/>
      <c r="G99" s="5"/>
      <c r="H99" s="5"/>
      <c r="I99" s="5"/>
      <c r="J99" s="5"/>
      <c r="K99" s="5"/>
      <c r="L99" s="5"/>
      <c r="P99" s="6"/>
      <c r="Q99" s="6"/>
      <c r="R99" s="6"/>
      <c r="S99" s="6"/>
      <c r="T99" s="6"/>
      <c r="U99" s="6"/>
      <c r="W99" s="6"/>
    </row>
    <row r="100" spans="5:23" ht="12.75">
      <c r="E100" s="5"/>
      <c r="F100" s="5"/>
      <c r="G100" s="5"/>
      <c r="H100" s="5"/>
      <c r="I100" s="5"/>
      <c r="J100" s="5"/>
      <c r="K100" s="5"/>
      <c r="L100" s="5"/>
      <c r="P100" s="6"/>
      <c r="Q100" s="6"/>
      <c r="R100" s="6"/>
      <c r="S100" s="6"/>
      <c r="T100" s="6"/>
      <c r="U100" s="6"/>
      <c r="W100" s="6"/>
    </row>
    <row r="101" spans="5:23" ht="12.75">
      <c r="E101" s="5"/>
      <c r="F101" s="5"/>
      <c r="G101" s="5"/>
      <c r="H101" s="5"/>
      <c r="I101" s="5"/>
      <c r="J101" s="5"/>
      <c r="K101" s="5"/>
      <c r="L101" s="5"/>
      <c r="P101" s="6"/>
      <c r="Q101" s="6"/>
      <c r="R101" s="6"/>
      <c r="S101" s="6"/>
      <c r="T101" s="6"/>
      <c r="U101" s="6"/>
      <c r="W101" s="6"/>
    </row>
    <row r="102" spans="5:23" ht="12.75">
      <c r="E102" s="5"/>
      <c r="F102" s="5"/>
      <c r="G102" s="5"/>
      <c r="H102" s="5"/>
      <c r="I102" s="5"/>
      <c r="J102" s="5"/>
      <c r="K102" s="5"/>
      <c r="L102" s="5"/>
      <c r="P102" s="6"/>
      <c r="Q102" s="6"/>
      <c r="R102" s="6"/>
      <c r="S102" s="6"/>
      <c r="T102" s="6"/>
      <c r="U102" s="6"/>
      <c r="W102" s="6"/>
    </row>
    <row r="103" spans="5:23" ht="12.75">
      <c r="E103" s="5"/>
      <c r="F103" s="5"/>
      <c r="G103" s="5"/>
      <c r="H103" s="5"/>
      <c r="I103" s="5"/>
      <c r="J103" s="5"/>
      <c r="K103" s="5"/>
      <c r="L103" s="5"/>
      <c r="P103" s="6"/>
      <c r="Q103" s="6"/>
      <c r="R103" s="6"/>
      <c r="S103" s="6"/>
      <c r="T103" s="6"/>
      <c r="U103" s="6"/>
      <c r="W103" s="6"/>
    </row>
    <row r="104" spans="5:23" ht="12.75">
      <c r="E104" s="5"/>
      <c r="F104" s="5"/>
      <c r="G104" s="5"/>
      <c r="H104" s="5"/>
      <c r="I104" s="5"/>
      <c r="J104" s="5"/>
      <c r="K104" s="5"/>
      <c r="L104" s="5"/>
      <c r="P104" s="6"/>
      <c r="Q104" s="6"/>
      <c r="R104" s="6"/>
      <c r="S104" s="6"/>
      <c r="T104" s="6"/>
      <c r="U104" s="6"/>
      <c r="W104" s="6"/>
    </row>
    <row r="105" spans="5:23" ht="12.75">
      <c r="E105" s="5"/>
      <c r="F105" s="5"/>
      <c r="G105" s="5"/>
      <c r="H105" s="5"/>
      <c r="I105" s="5"/>
      <c r="J105" s="5"/>
      <c r="K105" s="5"/>
      <c r="L105" s="5"/>
      <c r="P105" s="6"/>
      <c r="Q105" s="6"/>
      <c r="R105" s="6"/>
      <c r="S105" s="6"/>
      <c r="T105" s="6"/>
      <c r="U105" s="6"/>
      <c r="W105" s="6"/>
    </row>
    <row r="106" spans="5:23" ht="12.75">
      <c r="E106" s="5"/>
      <c r="F106" s="5"/>
      <c r="G106" s="5"/>
      <c r="H106" s="5"/>
      <c r="I106" s="5"/>
      <c r="J106" s="5"/>
      <c r="K106" s="5"/>
      <c r="L106" s="5"/>
      <c r="P106" s="6"/>
      <c r="Q106" s="6"/>
      <c r="R106" s="6"/>
      <c r="S106" s="6"/>
      <c r="T106" s="6"/>
      <c r="U106" s="6"/>
      <c r="W106" s="6"/>
    </row>
    <row r="107" spans="5:23" ht="12.75">
      <c r="E107" s="5"/>
      <c r="F107" s="5"/>
      <c r="G107" s="5"/>
      <c r="H107" s="5"/>
      <c r="I107" s="5"/>
      <c r="J107" s="5"/>
      <c r="K107" s="5"/>
      <c r="L107" s="5"/>
      <c r="P107" s="6"/>
      <c r="Q107" s="6"/>
      <c r="R107" s="6"/>
      <c r="S107" s="6"/>
      <c r="T107" s="6"/>
      <c r="U107" s="6"/>
      <c r="W107" s="6"/>
    </row>
    <row r="108" spans="5:23" ht="12.75">
      <c r="E108" s="5"/>
      <c r="F108" s="5"/>
      <c r="G108" s="5"/>
      <c r="H108" s="5"/>
      <c r="I108" s="5"/>
      <c r="J108" s="5"/>
      <c r="K108" s="5"/>
      <c r="L108" s="5"/>
      <c r="P108" s="6"/>
      <c r="Q108" s="6"/>
      <c r="R108" s="6"/>
      <c r="S108" s="6"/>
      <c r="T108" s="6"/>
      <c r="U108" s="6"/>
      <c r="W108" s="6"/>
    </row>
    <row r="109" spans="5:23" ht="12.75">
      <c r="E109" s="5"/>
      <c r="F109" s="5"/>
      <c r="G109" s="5"/>
      <c r="H109" s="5"/>
      <c r="I109" s="5"/>
      <c r="J109" s="5"/>
      <c r="K109" s="5"/>
      <c r="L109" s="5"/>
      <c r="P109" s="6"/>
      <c r="Q109" s="6"/>
      <c r="R109" s="6"/>
      <c r="S109" s="6"/>
      <c r="T109" s="6"/>
      <c r="U109" s="6"/>
      <c r="W109" s="6"/>
    </row>
    <row r="110" spans="5:23" ht="12.75">
      <c r="E110" s="5"/>
      <c r="F110" s="5"/>
      <c r="G110" s="5"/>
      <c r="H110" s="5"/>
      <c r="I110" s="5"/>
      <c r="J110" s="5"/>
      <c r="K110" s="5"/>
      <c r="L110" s="5"/>
      <c r="P110" s="6"/>
      <c r="Q110" s="6"/>
      <c r="R110" s="6"/>
      <c r="S110" s="6"/>
      <c r="T110" s="6"/>
      <c r="U110" s="6"/>
      <c r="W110" s="6"/>
    </row>
    <row r="111" spans="5:23" ht="12.75">
      <c r="E111" s="5"/>
      <c r="F111" s="5"/>
      <c r="G111" s="5"/>
      <c r="H111" s="5"/>
      <c r="I111" s="5"/>
      <c r="J111" s="5"/>
      <c r="K111" s="5"/>
      <c r="L111" s="5"/>
      <c r="P111" s="6"/>
      <c r="Q111" s="6"/>
      <c r="R111" s="6"/>
      <c r="S111" s="6"/>
      <c r="T111" s="6"/>
      <c r="U111" s="6"/>
      <c r="W111" s="6"/>
    </row>
    <row r="112" spans="5:23" ht="12.75">
      <c r="E112" s="5"/>
      <c r="F112" s="5"/>
      <c r="G112" s="5"/>
      <c r="H112" s="5"/>
      <c r="I112" s="5"/>
      <c r="J112" s="5"/>
      <c r="K112" s="5"/>
      <c r="L112" s="5"/>
      <c r="P112" s="6"/>
      <c r="Q112" s="6"/>
      <c r="R112" s="6"/>
      <c r="S112" s="6"/>
      <c r="T112" s="6"/>
      <c r="U112" s="6"/>
      <c r="W112" s="6"/>
    </row>
    <row r="113" spans="5:23" ht="12.75">
      <c r="E113" s="5"/>
      <c r="F113" s="5"/>
      <c r="G113" s="5"/>
      <c r="H113" s="5"/>
      <c r="I113" s="5"/>
      <c r="J113" s="5"/>
      <c r="K113" s="5"/>
      <c r="L113" s="5"/>
      <c r="P113" s="6"/>
      <c r="Q113" s="6"/>
      <c r="R113" s="6"/>
      <c r="S113" s="6"/>
      <c r="T113" s="6"/>
      <c r="U113" s="6"/>
      <c r="W113" s="6"/>
    </row>
    <row r="114" spans="5:23" ht="12.75">
      <c r="E114" s="5"/>
      <c r="F114" s="5"/>
      <c r="G114" s="5"/>
      <c r="H114" s="5"/>
      <c r="I114" s="5"/>
      <c r="J114" s="5"/>
      <c r="K114" s="5"/>
      <c r="L114" s="5"/>
      <c r="P114" s="6"/>
      <c r="Q114" s="6"/>
      <c r="R114" s="6"/>
      <c r="S114" s="6"/>
      <c r="T114" s="6"/>
      <c r="U114" s="6"/>
      <c r="W114" s="6"/>
    </row>
    <row r="115" spans="5:23" ht="12.75">
      <c r="E115" s="5"/>
      <c r="F115" s="5"/>
      <c r="G115" s="5"/>
      <c r="H115" s="5"/>
      <c r="I115" s="5"/>
      <c r="J115" s="5"/>
      <c r="K115" s="5"/>
      <c r="L115" s="5"/>
      <c r="P115" s="6"/>
      <c r="Q115" s="6"/>
      <c r="R115" s="6"/>
      <c r="S115" s="6"/>
      <c r="T115" s="6"/>
      <c r="U115" s="6"/>
      <c r="W115" s="6"/>
    </row>
    <row r="116" spans="5:23" ht="12.75">
      <c r="E116" s="5"/>
      <c r="F116" s="5"/>
      <c r="G116" s="5"/>
      <c r="H116" s="5"/>
      <c r="I116" s="5"/>
      <c r="J116" s="5"/>
      <c r="K116" s="5"/>
      <c r="L116" s="5"/>
      <c r="P116" s="6"/>
      <c r="Q116" s="6"/>
      <c r="R116" s="6"/>
      <c r="S116" s="6"/>
      <c r="T116" s="6"/>
      <c r="U116" s="6"/>
      <c r="W116" s="6"/>
    </row>
    <row r="117" spans="5:23" ht="12.75">
      <c r="E117" s="5"/>
      <c r="F117" s="5"/>
      <c r="G117" s="5"/>
      <c r="H117" s="5"/>
      <c r="I117" s="5"/>
      <c r="J117" s="5"/>
      <c r="K117" s="5"/>
      <c r="L117" s="5"/>
      <c r="P117" s="6"/>
      <c r="Q117" s="6"/>
      <c r="R117" s="6"/>
      <c r="S117" s="6"/>
      <c r="T117" s="6"/>
      <c r="U117" s="6"/>
      <c r="W117" s="6"/>
    </row>
    <row r="118" spans="5:23" ht="12.75">
      <c r="E118" s="5"/>
      <c r="F118" s="5"/>
      <c r="G118" s="5"/>
      <c r="H118" s="5"/>
      <c r="I118" s="5"/>
      <c r="J118" s="5"/>
      <c r="K118" s="5"/>
      <c r="L118" s="5"/>
      <c r="P118" s="6"/>
      <c r="Q118" s="6"/>
      <c r="R118" s="6"/>
      <c r="S118" s="6"/>
      <c r="T118" s="6"/>
      <c r="U118" s="6"/>
      <c r="W118" s="6"/>
    </row>
    <row r="119" spans="5:23" ht="12.75">
      <c r="E119" s="5"/>
      <c r="F119" s="5"/>
      <c r="G119" s="5"/>
      <c r="H119" s="5"/>
      <c r="I119" s="5"/>
      <c r="J119" s="5"/>
      <c r="K119" s="5"/>
      <c r="L119" s="5"/>
      <c r="P119" s="6"/>
      <c r="Q119" s="6"/>
      <c r="R119" s="6"/>
      <c r="S119" s="6"/>
      <c r="T119" s="6"/>
      <c r="U119" s="6"/>
      <c r="W119" s="6"/>
    </row>
    <row r="120" spans="5:23" ht="12.75">
      <c r="E120" s="5"/>
      <c r="F120" s="5"/>
      <c r="G120" s="5"/>
      <c r="H120" s="5"/>
      <c r="I120" s="5"/>
      <c r="J120" s="5"/>
      <c r="K120" s="5"/>
      <c r="L120" s="5"/>
      <c r="P120" s="6"/>
      <c r="Q120" s="6"/>
      <c r="R120" s="6"/>
      <c r="S120" s="6"/>
      <c r="T120" s="6"/>
      <c r="U120" s="6"/>
      <c r="W120" s="6"/>
    </row>
    <row r="121" spans="5:23" ht="12.75">
      <c r="E121" s="5"/>
      <c r="F121" s="5"/>
      <c r="G121" s="5"/>
      <c r="H121" s="5"/>
      <c r="I121" s="5"/>
      <c r="J121" s="5"/>
      <c r="K121" s="5"/>
      <c r="L121" s="5"/>
      <c r="P121" s="6"/>
      <c r="Q121" s="6"/>
      <c r="R121" s="6"/>
      <c r="S121" s="6"/>
      <c r="T121" s="6"/>
      <c r="U121" s="6"/>
      <c r="W121" s="6"/>
    </row>
    <row r="122" spans="5:23" ht="12.75">
      <c r="E122" s="5"/>
      <c r="F122" s="5"/>
      <c r="G122" s="5"/>
      <c r="H122" s="5"/>
      <c r="I122" s="5"/>
      <c r="J122" s="5"/>
      <c r="K122" s="5"/>
      <c r="L122" s="5"/>
      <c r="P122" s="6"/>
      <c r="Q122" s="6"/>
      <c r="R122" s="6"/>
      <c r="S122" s="6"/>
      <c r="T122" s="6"/>
      <c r="U122" s="6"/>
      <c r="W122" s="6"/>
    </row>
    <row r="123" spans="5:23" ht="12.75">
      <c r="E123" s="5"/>
      <c r="F123" s="5"/>
      <c r="G123" s="5"/>
      <c r="H123" s="5"/>
      <c r="I123" s="5"/>
      <c r="J123" s="5"/>
      <c r="K123" s="5"/>
      <c r="L123" s="5"/>
      <c r="P123" s="6"/>
      <c r="Q123" s="6"/>
      <c r="R123" s="6"/>
      <c r="S123" s="6"/>
      <c r="T123" s="6"/>
      <c r="U123" s="6"/>
      <c r="W123" s="6"/>
    </row>
    <row r="124" spans="5:23" ht="12.75">
      <c r="E124" s="5"/>
      <c r="F124" s="5"/>
      <c r="G124" s="5"/>
      <c r="H124" s="5"/>
      <c r="I124" s="5"/>
      <c r="J124" s="5"/>
      <c r="K124" s="5"/>
      <c r="L124" s="5"/>
      <c r="P124" s="6"/>
      <c r="Q124" s="6"/>
      <c r="R124" s="6"/>
      <c r="S124" s="6"/>
      <c r="T124" s="6"/>
      <c r="U124" s="6"/>
      <c r="W124" s="6"/>
    </row>
    <row r="125" spans="5:23" ht="12.75">
      <c r="E125" s="5"/>
      <c r="F125" s="5"/>
      <c r="G125" s="5"/>
      <c r="H125" s="5"/>
      <c r="I125" s="5"/>
      <c r="J125" s="5"/>
      <c r="K125" s="5"/>
      <c r="L125" s="5"/>
      <c r="P125" s="6"/>
      <c r="Q125" s="6"/>
      <c r="R125" s="6"/>
      <c r="S125" s="6"/>
      <c r="T125" s="6"/>
      <c r="U125" s="6"/>
      <c r="W125" s="6"/>
    </row>
    <row r="126" spans="5:23" ht="12.75">
      <c r="E126" s="5"/>
      <c r="F126" s="5"/>
      <c r="G126" s="5"/>
      <c r="H126" s="5"/>
      <c r="I126" s="5"/>
      <c r="J126" s="5"/>
      <c r="K126" s="5"/>
      <c r="L126" s="5"/>
      <c r="P126" s="6"/>
      <c r="Q126" s="6"/>
      <c r="R126" s="6"/>
      <c r="S126" s="6"/>
      <c r="T126" s="6"/>
      <c r="U126" s="6"/>
      <c r="W126" s="6"/>
    </row>
    <row r="127" spans="5:23" ht="12.75">
      <c r="E127" s="5"/>
      <c r="F127" s="5"/>
      <c r="G127" s="5"/>
      <c r="H127" s="5"/>
      <c r="I127" s="5"/>
      <c r="J127" s="5"/>
      <c r="K127" s="5"/>
      <c r="L127" s="5"/>
      <c r="P127" s="6"/>
      <c r="Q127" s="6"/>
      <c r="R127" s="6"/>
      <c r="S127" s="6"/>
      <c r="T127" s="6"/>
      <c r="U127" s="6"/>
      <c r="W127" s="6"/>
    </row>
    <row r="128" spans="5:23" ht="12.75">
      <c r="E128" s="5"/>
      <c r="F128" s="5"/>
      <c r="G128" s="5"/>
      <c r="H128" s="5"/>
      <c r="I128" s="5"/>
      <c r="J128" s="5"/>
      <c r="K128" s="5"/>
      <c r="L128" s="5"/>
      <c r="P128" s="6"/>
      <c r="Q128" s="6"/>
      <c r="R128" s="6"/>
      <c r="S128" s="6"/>
      <c r="T128" s="6"/>
      <c r="U128" s="6"/>
      <c r="W128" s="6"/>
    </row>
    <row r="129" spans="5:23" ht="12.75">
      <c r="E129" s="5"/>
      <c r="F129" s="5"/>
      <c r="G129" s="5"/>
      <c r="H129" s="5"/>
      <c r="I129" s="5"/>
      <c r="J129" s="5"/>
      <c r="K129" s="5"/>
      <c r="L129" s="5"/>
      <c r="P129" s="6"/>
      <c r="Q129" s="6"/>
      <c r="R129" s="6"/>
      <c r="S129" s="6"/>
      <c r="T129" s="6"/>
      <c r="U129" s="6"/>
      <c r="W129" s="6"/>
    </row>
    <row r="130" spans="12:23" ht="12.75">
      <c r="L130" s="5"/>
      <c r="P130" s="6"/>
      <c r="Q130" s="6"/>
      <c r="R130" s="6"/>
      <c r="S130" s="6"/>
      <c r="T130" s="6"/>
      <c r="U130" s="6"/>
      <c r="W130" s="6"/>
    </row>
    <row r="131" spans="12:23" ht="12.75">
      <c r="L131" s="5"/>
      <c r="P131" s="6"/>
      <c r="Q131" s="6"/>
      <c r="R131" s="6"/>
      <c r="S131" s="6"/>
      <c r="T131" s="6"/>
      <c r="U131" s="6"/>
      <c r="W131" s="6"/>
    </row>
    <row r="132" spans="12:23" ht="12.75">
      <c r="L132" s="5"/>
      <c r="P132" s="6"/>
      <c r="Q132" s="6"/>
      <c r="R132" s="6"/>
      <c r="S132" s="6"/>
      <c r="T132" s="6"/>
      <c r="U132" s="6"/>
      <c r="W132" s="6"/>
    </row>
    <row r="133" spans="12:23" ht="12.75">
      <c r="L133" s="5"/>
      <c r="P133" s="6"/>
      <c r="Q133" s="6"/>
      <c r="R133" s="6"/>
      <c r="S133" s="6"/>
      <c r="T133" s="6"/>
      <c r="U133" s="6"/>
      <c r="W133" s="6"/>
    </row>
    <row r="134" spans="12:23" ht="12.75">
      <c r="L134" s="5"/>
      <c r="P134" s="6"/>
      <c r="Q134" s="6"/>
      <c r="R134" s="6"/>
      <c r="S134" s="6"/>
      <c r="T134" s="6"/>
      <c r="U134" s="6"/>
      <c r="W134" s="6"/>
    </row>
    <row r="135" spans="12:23" ht="12.75">
      <c r="L135" s="5"/>
      <c r="P135" s="6"/>
      <c r="Q135" s="6"/>
      <c r="R135" s="6"/>
      <c r="S135" s="6"/>
      <c r="T135" s="6"/>
      <c r="U135" s="6"/>
      <c r="W135" s="6"/>
    </row>
    <row r="136" spans="12:23" ht="12.75">
      <c r="L136" s="5"/>
      <c r="P136" s="6"/>
      <c r="Q136" s="6"/>
      <c r="R136" s="6"/>
      <c r="S136" s="6"/>
      <c r="T136" s="6"/>
      <c r="U136" s="6"/>
      <c r="W136" s="6"/>
    </row>
    <row r="137" spans="12:23" ht="12.75">
      <c r="L137" s="5"/>
      <c r="P137" s="6"/>
      <c r="Q137" s="6"/>
      <c r="R137" s="6"/>
      <c r="S137" s="6"/>
      <c r="T137" s="6"/>
      <c r="U137" s="6"/>
      <c r="W137" s="6"/>
    </row>
    <row r="138" spans="12:23" ht="12.75">
      <c r="L138" s="5"/>
      <c r="P138" s="6"/>
      <c r="Q138" s="6"/>
      <c r="R138" s="6"/>
      <c r="S138" s="6"/>
      <c r="T138" s="6"/>
      <c r="U138" s="6"/>
      <c r="W138" s="6"/>
    </row>
    <row r="139" spans="12:23" ht="12.75">
      <c r="L139" s="5"/>
      <c r="P139" s="6"/>
      <c r="Q139" s="6"/>
      <c r="R139" s="6"/>
      <c r="S139" s="6"/>
      <c r="T139" s="6"/>
      <c r="U139" s="6"/>
      <c r="W139" s="6"/>
    </row>
    <row r="140" spans="12:23" ht="12.75">
      <c r="L140" s="5"/>
      <c r="P140" s="6"/>
      <c r="Q140" s="6"/>
      <c r="R140" s="6"/>
      <c r="S140" s="6"/>
      <c r="T140" s="6"/>
      <c r="U140" s="6"/>
      <c r="W140" s="6"/>
    </row>
    <row r="141" spans="12:23" ht="12.75">
      <c r="L141" s="5"/>
      <c r="P141" s="6"/>
      <c r="Q141" s="6"/>
      <c r="R141" s="6"/>
      <c r="S141" s="6"/>
      <c r="T141" s="6"/>
      <c r="U141" s="6"/>
      <c r="W141" s="6"/>
    </row>
    <row r="142" spans="12:23" ht="12.75">
      <c r="L142" s="5"/>
      <c r="P142" s="6"/>
      <c r="Q142" s="6"/>
      <c r="R142" s="6"/>
      <c r="S142" s="6"/>
      <c r="T142" s="6"/>
      <c r="U142" s="6"/>
      <c r="W142" s="6"/>
    </row>
    <row r="143" spans="12:23" ht="12.75">
      <c r="L143" s="5"/>
      <c r="P143" s="6"/>
      <c r="Q143" s="6"/>
      <c r="R143" s="6"/>
      <c r="S143" s="6"/>
      <c r="T143" s="6"/>
      <c r="U143" s="6"/>
      <c r="W143" s="6"/>
    </row>
    <row r="144" spans="12:23" ht="12.75">
      <c r="L144" s="5"/>
      <c r="P144" s="6"/>
      <c r="Q144" s="6"/>
      <c r="R144" s="6"/>
      <c r="S144" s="6"/>
      <c r="T144" s="6"/>
      <c r="U144" s="6"/>
      <c r="W144" s="6"/>
    </row>
    <row r="145" spans="12:23" ht="12.75">
      <c r="L145" s="5"/>
      <c r="P145" s="6"/>
      <c r="Q145" s="6"/>
      <c r="R145" s="6"/>
      <c r="S145" s="6"/>
      <c r="T145" s="6"/>
      <c r="U145" s="6"/>
      <c r="W145" s="6"/>
    </row>
    <row r="146" spans="12:23" ht="12.75">
      <c r="L146" s="5"/>
      <c r="P146" s="6"/>
      <c r="Q146" s="6"/>
      <c r="R146" s="6"/>
      <c r="S146" s="6"/>
      <c r="T146" s="6"/>
      <c r="U146" s="6"/>
      <c r="W146" s="6"/>
    </row>
    <row r="147" spans="12:23" ht="12.75">
      <c r="L147" s="5"/>
      <c r="P147" s="6"/>
      <c r="Q147" s="6"/>
      <c r="R147" s="6"/>
      <c r="S147" s="6"/>
      <c r="T147" s="6"/>
      <c r="U147" s="6"/>
      <c r="W147" s="6"/>
    </row>
    <row r="148" spans="12:23" ht="12.75">
      <c r="L148" s="5"/>
      <c r="P148" s="6"/>
      <c r="Q148" s="6"/>
      <c r="R148" s="6"/>
      <c r="S148" s="6"/>
      <c r="T148" s="6"/>
      <c r="U148" s="6"/>
      <c r="W148" s="6"/>
    </row>
    <row r="149" spans="12:23" ht="12.75">
      <c r="L149" s="5"/>
      <c r="P149" s="6"/>
      <c r="Q149" s="6"/>
      <c r="R149" s="6"/>
      <c r="S149" s="6"/>
      <c r="T149" s="6"/>
      <c r="U149" s="6"/>
      <c r="W149" s="6"/>
    </row>
    <row r="150" spans="12:23" ht="12.75">
      <c r="L150" s="5"/>
      <c r="P150" s="6"/>
      <c r="Q150" s="6"/>
      <c r="R150" s="6"/>
      <c r="S150" s="6"/>
      <c r="T150" s="6"/>
      <c r="U150" s="6"/>
      <c r="W150" s="6"/>
    </row>
    <row r="151" spans="12:23" ht="12.75">
      <c r="L151" s="5"/>
      <c r="P151" s="6"/>
      <c r="Q151" s="6"/>
      <c r="R151" s="6"/>
      <c r="S151" s="6"/>
      <c r="T151" s="6"/>
      <c r="U151" s="6"/>
      <c r="W151" s="6"/>
    </row>
    <row r="152" spans="12:23" ht="12.75">
      <c r="L152" s="5"/>
      <c r="P152" s="6"/>
      <c r="Q152" s="6"/>
      <c r="R152" s="6"/>
      <c r="S152" s="6"/>
      <c r="T152" s="6"/>
      <c r="U152" s="6"/>
      <c r="W152" s="6"/>
    </row>
    <row r="153" spans="12:23" ht="12.75">
      <c r="L153" s="5"/>
      <c r="P153" s="6"/>
      <c r="Q153" s="6"/>
      <c r="R153" s="6"/>
      <c r="S153" s="6"/>
      <c r="T153" s="6"/>
      <c r="U153" s="6"/>
      <c r="W153" s="6"/>
    </row>
    <row r="154" spans="12:23" ht="12.75">
      <c r="L154" s="5"/>
      <c r="P154" s="6"/>
      <c r="Q154" s="6"/>
      <c r="R154" s="6"/>
      <c r="S154" s="6"/>
      <c r="T154" s="6"/>
      <c r="U154" s="6"/>
      <c r="W154" s="6"/>
    </row>
    <row r="155" spans="12:23" ht="12.75">
      <c r="L155" s="5"/>
      <c r="P155" s="6"/>
      <c r="Q155" s="6"/>
      <c r="R155" s="6"/>
      <c r="S155" s="6"/>
      <c r="T155" s="6"/>
      <c r="U155" s="6"/>
      <c r="W155" s="6"/>
    </row>
    <row r="156" spans="12:23" ht="12.75">
      <c r="L156" s="5"/>
      <c r="P156" s="6"/>
      <c r="Q156" s="6"/>
      <c r="R156" s="6"/>
      <c r="S156" s="6"/>
      <c r="T156" s="6"/>
      <c r="U156" s="6"/>
      <c r="W156" s="6"/>
    </row>
    <row r="157" spans="12:23" ht="12.75">
      <c r="L157" s="5"/>
      <c r="P157" s="6"/>
      <c r="Q157" s="6"/>
      <c r="R157" s="6"/>
      <c r="S157" s="6"/>
      <c r="T157" s="6"/>
      <c r="U157" s="6"/>
      <c r="W157" s="6"/>
    </row>
    <row r="158" spans="12:23" ht="12.75">
      <c r="L158" s="5"/>
      <c r="P158" s="6"/>
      <c r="Q158" s="6"/>
      <c r="R158" s="6"/>
      <c r="S158" s="6"/>
      <c r="T158" s="6"/>
      <c r="U158" s="6"/>
      <c r="W158" s="6"/>
    </row>
    <row r="159" spans="12:23" ht="12.75">
      <c r="L159" s="5"/>
      <c r="P159" s="6"/>
      <c r="Q159" s="6"/>
      <c r="R159" s="6"/>
      <c r="S159" s="6"/>
      <c r="T159" s="6"/>
      <c r="U159" s="6"/>
      <c r="W159" s="6"/>
    </row>
    <row r="160" spans="12:23" ht="12.75">
      <c r="L160" s="5"/>
      <c r="P160" s="6"/>
      <c r="Q160" s="6"/>
      <c r="R160" s="6"/>
      <c r="S160" s="6"/>
      <c r="T160" s="6"/>
      <c r="U160" s="6"/>
      <c r="W160" s="6"/>
    </row>
    <row r="161" spans="12:23" ht="12.75">
      <c r="L161" s="5"/>
      <c r="P161" s="6"/>
      <c r="Q161" s="6"/>
      <c r="R161" s="6"/>
      <c r="S161" s="6"/>
      <c r="T161" s="6"/>
      <c r="U161" s="6"/>
      <c r="W161" s="6"/>
    </row>
    <row r="162" spans="12:23" ht="12.75">
      <c r="L162" s="5"/>
      <c r="P162" s="6"/>
      <c r="Q162" s="6"/>
      <c r="R162" s="6"/>
      <c r="S162" s="6"/>
      <c r="T162" s="6"/>
      <c r="U162" s="6"/>
      <c r="W162" s="6"/>
    </row>
    <row r="163" spans="12:23" ht="12.75">
      <c r="L163" s="5"/>
      <c r="P163" s="6"/>
      <c r="Q163" s="6"/>
      <c r="R163" s="6"/>
      <c r="S163" s="6"/>
      <c r="T163" s="6"/>
      <c r="U163" s="6"/>
      <c r="W163" s="6"/>
    </row>
    <row r="164" spans="12:23" ht="12.75">
      <c r="L164" s="5"/>
      <c r="P164" s="6"/>
      <c r="Q164" s="6"/>
      <c r="R164" s="6"/>
      <c r="S164" s="6"/>
      <c r="T164" s="6"/>
      <c r="U164" s="6"/>
      <c r="W164" s="6"/>
    </row>
    <row r="165" spans="12:23" ht="12.75">
      <c r="L165" s="5"/>
      <c r="P165" s="6"/>
      <c r="Q165" s="6"/>
      <c r="R165" s="6"/>
      <c r="S165" s="6"/>
      <c r="T165" s="6"/>
      <c r="U165" s="6"/>
      <c r="W165" s="6"/>
    </row>
    <row r="166" spans="12:23" ht="12.75">
      <c r="L166" s="5"/>
      <c r="P166" s="6"/>
      <c r="Q166" s="6"/>
      <c r="R166" s="6"/>
      <c r="S166" s="6"/>
      <c r="T166" s="6"/>
      <c r="U166" s="6"/>
      <c r="W166" s="6"/>
    </row>
    <row r="167" spans="12:23" ht="12.75">
      <c r="L167" s="5"/>
      <c r="P167" s="6"/>
      <c r="Q167" s="6"/>
      <c r="R167" s="6"/>
      <c r="S167" s="6"/>
      <c r="T167" s="6"/>
      <c r="U167" s="6"/>
      <c r="W167" s="6"/>
    </row>
    <row r="168" spans="12:23" ht="12.75">
      <c r="L168" s="5"/>
      <c r="P168" s="6"/>
      <c r="Q168" s="6"/>
      <c r="R168" s="6"/>
      <c r="S168" s="6"/>
      <c r="T168" s="6"/>
      <c r="U168" s="6"/>
      <c r="W168" s="6"/>
    </row>
    <row r="169" spans="12:23" ht="12.75">
      <c r="L169" s="5"/>
      <c r="P169" s="6"/>
      <c r="Q169" s="6"/>
      <c r="R169" s="6"/>
      <c r="S169" s="6"/>
      <c r="T169" s="6"/>
      <c r="U169" s="6"/>
      <c r="W169" s="6"/>
    </row>
    <row r="170" spans="12:23" ht="12.75">
      <c r="L170" s="5"/>
      <c r="P170" s="6"/>
      <c r="Q170" s="6"/>
      <c r="R170" s="6"/>
      <c r="S170" s="6"/>
      <c r="T170" s="6"/>
      <c r="U170" s="6"/>
      <c r="W170" s="6"/>
    </row>
    <row r="171" spans="12:23" ht="12.75">
      <c r="L171" s="5"/>
      <c r="P171" s="6"/>
      <c r="Q171" s="6"/>
      <c r="R171" s="6"/>
      <c r="S171" s="6"/>
      <c r="T171" s="6"/>
      <c r="U171" s="6"/>
      <c r="W171" s="6"/>
    </row>
    <row r="172" spans="12:23" ht="12.75">
      <c r="L172" s="5"/>
      <c r="P172" s="6"/>
      <c r="Q172" s="6"/>
      <c r="R172" s="6"/>
      <c r="S172" s="6"/>
      <c r="T172" s="6"/>
      <c r="U172" s="6"/>
      <c r="W172" s="6"/>
    </row>
    <row r="173" spans="12:23" ht="12.75">
      <c r="L173" s="5"/>
      <c r="P173" s="6"/>
      <c r="Q173" s="6"/>
      <c r="R173" s="6"/>
      <c r="S173" s="6"/>
      <c r="T173" s="6"/>
      <c r="U173" s="6"/>
      <c r="W173" s="6"/>
    </row>
    <row r="174" spans="12:23" ht="12.75">
      <c r="L174" s="5"/>
      <c r="P174" s="6"/>
      <c r="Q174" s="6"/>
      <c r="R174" s="6"/>
      <c r="S174" s="6"/>
      <c r="T174" s="6"/>
      <c r="U174" s="6"/>
      <c r="W174" s="6"/>
    </row>
    <row r="175" spans="12:23" ht="12.75">
      <c r="L175" s="5"/>
      <c r="P175" s="6"/>
      <c r="Q175" s="6"/>
      <c r="R175" s="6"/>
      <c r="S175" s="6"/>
      <c r="T175" s="6"/>
      <c r="U175" s="6"/>
      <c r="W175" s="6"/>
    </row>
    <row r="176" spans="12:23" ht="12.75">
      <c r="L176" s="5"/>
      <c r="P176" s="6"/>
      <c r="Q176" s="6"/>
      <c r="R176" s="6"/>
      <c r="S176" s="6"/>
      <c r="T176" s="6"/>
      <c r="U176" s="6"/>
      <c r="W176" s="6"/>
    </row>
    <row r="177" spans="12:23" ht="12.75">
      <c r="L177" s="5"/>
      <c r="P177" s="6"/>
      <c r="Q177" s="6"/>
      <c r="R177" s="6"/>
      <c r="S177" s="6"/>
      <c r="T177" s="6"/>
      <c r="U177" s="6"/>
      <c r="W177" s="6"/>
    </row>
    <row r="178" spans="12:23" ht="12.75">
      <c r="L178" s="5"/>
      <c r="P178" s="6"/>
      <c r="Q178" s="6"/>
      <c r="R178" s="6"/>
      <c r="S178" s="6"/>
      <c r="T178" s="6"/>
      <c r="U178" s="6"/>
      <c r="W178" s="6"/>
    </row>
    <row r="179" spans="12:23" ht="12.75">
      <c r="L179" s="5"/>
      <c r="P179" s="6"/>
      <c r="Q179" s="6"/>
      <c r="R179" s="6"/>
      <c r="S179" s="6"/>
      <c r="T179" s="6"/>
      <c r="U179" s="6"/>
      <c r="W179" s="6"/>
    </row>
    <row r="180" spans="12:23" ht="12.75">
      <c r="L180" s="5"/>
      <c r="P180" s="6"/>
      <c r="Q180" s="6"/>
      <c r="R180" s="6"/>
      <c r="S180" s="6"/>
      <c r="T180" s="6"/>
      <c r="U180" s="6"/>
      <c r="W180" s="6"/>
    </row>
    <row r="181" spans="12:23" ht="12.75">
      <c r="L181" s="5"/>
      <c r="P181" s="6"/>
      <c r="Q181" s="6"/>
      <c r="R181" s="6"/>
      <c r="S181" s="6"/>
      <c r="T181" s="6"/>
      <c r="U181" s="6"/>
      <c r="W181" s="6"/>
    </row>
    <row r="182" spans="12:23" ht="12.75">
      <c r="L182" s="5"/>
      <c r="P182" s="6"/>
      <c r="Q182" s="6"/>
      <c r="R182" s="6"/>
      <c r="S182" s="6"/>
      <c r="T182" s="6"/>
      <c r="U182" s="6"/>
      <c r="W182" s="6"/>
    </row>
    <row r="183" spans="12:23" ht="12.75">
      <c r="L183" s="5"/>
      <c r="P183" s="6"/>
      <c r="Q183" s="6"/>
      <c r="R183" s="6"/>
      <c r="S183" s="6"/>
      <c r="T183" s="6"/>
      <c r="U183" s="6"/>
      <c r="W183" s="6"/>
    </row>
    <row r="184" spans="12:23" ht="12.75">
      <c r="L184" s="5"/>
      <c r="P184" s="6"/>
      <c r="Q184" s="6"/>
      <c r="R184" s="6"/>
      <c r="S184" s="6"/>
      <c r="T184" s="6"/>
      <c r="U184" s="6"/>
      <c r="W184" s="6"/>
    </row>
    <row r="185" spans="12:23" ht="12.75">
      <c r="L185" s="5"/>
      <c r="P185" s="6"/>
      <c r="Q185" s="6"/>
      <c r="R185" s="6"/>
      <c r="S185" s="6"/>
      <c r="T185" s="6"/>
      <c r="U185" s="6"/>
      <c r="W185" s="6"/>
    </row>
    <row r="186" spans="12:23" ht="12.75">
      <c r="L186" s="5"/>
      <c r="P186" s="6"/>
      <c r="Q186" s="6"/>
      <c r="R186" s="6"/>
      <c r="S186" s="6"/>
      <c r="T186" s="6"/>
      <c r="U186" s="6"/>
      <c r="W186" s="6"/>
    </row>
    <row r="187" spans="12:23" ht="12.75">
      <c r="L187" s="5"/>
      <c r="P187" s="6"/>
      <c r="Q187" s="6"/>
      <c r="R187" s="6"/>
      <c r="S187" s="6"/>
      <c r="T187" s="6"/>
      <c r="U187" s="6"/>
      <c r="W187" s="6"/>
    </row>
    <row r="188" spans="12:23" ht="12.75">
      <c r="L188" s="5"/>
      <c r="P188" s="6"/>
      <c r="Q188" s="6"/>
      <c r="R188" s="6"/>
      <c r="S188" s="6"/>
      <c r="T188" s="6"/>
      <c r="U188" s="6"/>
      <c r="W188" s="6"/>
    </row>
    <row r="189" spans="12:23" ht="12.75">
      <c r="L189" s="5"/>
      <c r="P189" s="6"/>
      <c r="Q189" s="6"/>
      <c r="R189" s="6"/>
      <c r="S189" s="6"/>
      <c r="T189" s="6"/>
      <c r="U189" s="6"/>
      <c r="W189" s="6"/>
    </row>
    <row r="190" spans="12:23" ht="12.75">
      <c r="L190" s="5"/>
      <c r="P190" s="6"/>
      <c r="Q190" s="6"/>
      <c r="R190" s="6"/>
      <c r="S190" s="6"/>
      <c r="T190" s="6"/>
      <c r="U190" s="6"/>
      <c r="W190" s="6"/>
    </row>
    <row r="191" spans="12:23" ht="12.75">
      <c r="L191" s="5"/>
      <c r="P191" s="6"/>
      <c r="Q191" s="6"/>
      <c r="R191" s="6"/>
      <c r="S191" s="6"/>
      <c r="T191" s="6"/>
      <c r="U191" s="6"/>
      <c r="W191" s="6"/>
    </row>
    <row r="192" spans="12:23" ht="12.75">
      <c r="L192" s="5"/>
      <c r="P192" s="6"/>
      <c r="Q192" s="6"/>
      <c r="R192" s="6"/>
      <c r="S192" s="6"/>
      <c r="T192" s="6"/>
      <c r="U192" s="6"/>
      <c r="W192" s="6"/>
    </row>
    <row r="193" spans="12:23" ht="12.75">
      <c r="L193" s="5"/>
      <c r="P193" s="6"/>
      <c r="Q193" s="6"/>
      <c r="R193" s="6"/>
      <c r="S193" s="6"/>
      <c r="T193" s="6"/>
      <c r="U193" s="6"/>
      <c r="W193" s="6"/>
    </row>
    <row r="194" spans="12:23" ht="12.75">
      <c r="L194" s="5"/>
      <c r="P194" s="6"/>
      <c r="Q194" s="6"/>
      <c r="R194" s="6"/>
      <c r="S194" s="6"/>
      <c r="T194" s="6"/>
      <c r="U194" s="6"/>
      <c r="W194" s="6"/>
    </row>
    <row r="195" spans="12:23" ht="12.75">
      <c r="L195" s="5"/>
      <c r="P195" s="6"/>
      <c r="Q195" s="6"/>
      <c r="R195" s="6"/>
      <c r="S195" s="6"/>
      <c r="T195" s="6"/>
      <c r="U195" s="6"/>
      <c r="W195" s="6"/>
    </row>
    <row r="196" spans="12:23" ht="12.75">
      <c r="L196" s="5"/>
      <c r="P196" s="6"/>
      <c r="Q196" s="6"/>
      <c r="R196" s="6"/>
      <c r="S196" s="6"/>
      <c r="T196" s="6"/>
      <c r="U196" s="6"/>
      <c r="W196" s="6"/>
    </row>
    <row r="197" spans="12:23" ht="12.75">
      <c r="L197" s="5"/>
      <c r="P197" s="6"/>
      <c r="Q197" s="6"/>
      <c r="R197" s="6"/>
      <c r="S197" s="6"/>
      <c r="T197" s="6"/>
      <c r="U197" s="6"/>
      <c r="W197" s="6"/>
    </row>
    <row r="198" spans="12:23" ht="12.75">
      <c r="L198" s="5"/>
      <c r="P198" s="6"/>
      <c r="Q198" s="6"/>
      <c r="R198" s="6"/>
      <c r="S198" s="6"/>
      <c r="T198" s="6"/>
      <c r="U198" s="6"/>
      <c r="W198" s="6"/>
    </row>
    <row r="199" spans="12:23" ht="12.75">
      <c r="L199" s="5"/>
      <c r="P199" s="6"/>
      <c r="Q199" s="6"/>
      <c r="R199" s="6"/>
      <c r="S199" s="6"/>
      <c r="T199" s="6"/>
      <c r="U199" s="6"/>
      <c r="W199" s="6"/>
    </row>
    <row r="200" spans="12:23" ht="12.75">
      <c r="L200" s="5"/>
      <c r="P200" s="6"/>
      <c r="Q200" s="6"/>
      <c r="R200" s="6"/>
      <c r="S200" s="6"/>
      <c r="T200" s="6"/>
      <c r="U200" s="6"/>
      <c r="W200" s="6"/>
    </row>
    <row r="201" spans="12:23" ht="12.75">
      <c r="L201" s="5"/>
      <c r="P201" s="6"/>
      <c r="Q201" s="6"/>
      <c r="R201" s="6"/>
      <c r="S201" s="6"/>
      <c r="T201" s="6"/>
      <c r="U201" s="6"/>
      <c r="W201" s="6"/>
    </row>
    <row r="202" spans="12:23" ht="12.75">
      <c r="L202" s="5"/>
      <c r="P202" s="6"/>
      <c r="Q202" s="6"/>
      <c r="R202" s="6"/>
      <c r="S202" s="6"/>
      <c r="T202" s="6"/>
      <c r="U202" s="6"/>
      <c r="W202" s="6"/>
    </row>
    <row r="203" spans="12:23" ht="12.75">
      <c r="L203" s="5"/>
      <c r="P203" s="6"/>
      <c r="Q203" s="6"/>
      <c r="R203" s="6"/>
      <c r="S203" s="6"/>
      <c r="T203" s="6"/>
      <c r="U203" s="6"/>
      <c r="W203" s="6"/>
    </row>
    <row r="204" spans="12:23" ht="12.75">
      <c r="L204" s="5"/>
      <c r="P204" s="6"/>
      <c r="Q204" s="6"/>
      <c r="R204" s="6"/>
      <c r="S204" s="6"/>
      <c r="T204" s="6"/>
      <c r="U204" s="6"/>
      <c r="W204" s="6"/>
    </row>
    <row r="205" spans="12:23" ht="12.75">
      <c r="L205" s="5"/>
      <c r="P205" s="6"/>
      <c r="Q205" s="6"/>
      <c r="R205" s="6"/>
      <c r="S205" s="6"/>
      <c r="T205" s="6"/>
      <c r="U205" s="6"/>
      <c r="W205" s="6"/>
    </row>
    <row r="206" spans="12:23" ht="12.75">
      <c r="L206" s="5"/>
      <c r="P206" s="6"/>
      <c r="Q206" s="6"/>
      <c r="R206" s="6"/>
      <c r="S206" s="6"/>
      <c r="T206" s="6"/>
      <c r="U206" s="6"/>
      <c r="W206" s="6"/>
    </row>
    <row r="207" spans="12:23" ht="12.75">
      <c r="L207" s="5"/>
      <c r="P207" s="6"/>
      <c r="Q207" s="6"/>
      <c r="R207" s="6"/>
      <c r="S207" s="6"/>
      <c r="T207" s="6"/>
      <c r="U207" s="6"/>
      <c r="W207" s="6"/>
    </row>
    <row r="208" spans="12:23" ht="12.75">
      <c r="L208" s="5"/>
      <c r="P208" s="6"/>
      <c r="Q208" s="6"/>
      <c r="R208" s="6"/>
      <c r="S208" s="6"/>
      <c r="T208" s="6"/>
      <c r="U208" s="6"/>
      <c r="W208" s="6"/>
    </row>
    <row r="209" spans="12:23" ht="12.75">
      <c r="L209" s="5"/>
      <c r="P209" s="6"/>
      <c r="Q209" s="6"/>
      <c r="R209" s="6"/>
      <c r="S209" s="6"/>
      <c r="T209" s="6"/>
      <c r="U209" s="6"/>
      <c r="W209" s="6"/>
    </row>
    <row r="210" spans="12:23" ht="12.75">
      <c r="L210" s="5"/>
      <c r="P210" s="6"/>
      <c r="Q210" s="6"/>
      <c r="R210" s="6"/>
      <c r="S210" s="6"/>
      <c r="T210" s="6"/>
      <c r="U210" s="6"/>
      <c r="W210" s="6"/>
    </row>
    <row r="211" spans="12:23" ht="12.75">
      <c r="L211" s="5"/>
      <c r="P211" s="6"/>
      <c r="Q211" s="6"/>
      <c r="R211" s="6"/>
      <c r="S211" s="6"/>
      <c r="T211" s="6"/>
      <c r="U211" s="6"/>
      <c r="W211" s="6"/>
    </row>
    <row r="212" spans="12:23" ht="12.75">
      <c r="L212" s="5"/>
      <c r="P212" s="6"/>
      <c r="Q212" s="6"/>
      <c r="R212" s="6"/>
      <c r="S212" s="6"/>
      <c r="T212" s="6"/>
      <c r="U212" s="6"/>
      <c r="W212" s="6"/>
    </row>
    <row r="213" spans="12:23" ht="12.75">
      <c r="L213" s="5"/>
      <c r="P213" s="6"/>
      <c r="Q213" s="6"/>
      <c r="R213" s="6"/>
      <c r="S213" s="6"/>
      <c r="T213" s="6"/>
      <c r="U213" s="6"/>
      <c r="W213" s="6"/>
    </row>
    <row r="214" spans="12:23" ht="12.75">
      <c r="L214" s="5"/>
      <c r="P214" s="6"/>
      <c r="Q214" s="6"/>
      <c r="R214" s="6"/>
      <c r="S214" s="6"/>
      <c r="T214" s="6"/>
      <c r="U214" s="6"/>
      <c r="W214" s="6"/>
    </row>
    <row r="215" spans="12:23" ht="12.75">
      <c r="L215" s="5"/>
      <c r="P215" s="6"/>
      <c r="Q215" s="6"/>
      <c r="R215" s="6"/>
      <c r="S215" s="6"/>
      <c r="T215" s="6"/>
      <c r="U215" s="6"/>
      <c r="W215" s="6"/>
    </row>
    <row r="216" spans="12:23" ht="12.75">
      <c r="L216" s="5"/>
      <c r="P216" s="6"/>
      <c r="Q216" s="6"/>
      <c r="R216" s="6"/>
      <c r="S216" s="6"/>
      <c r="T216" s="6"/>
      <c r="U216" s="6"/>
      <c r="W216" s="6"/>
    </row>
    <row r="217" spans="12:23" ht="12.75">
      <c r="L217" s="5"/>
      <c r="P217" s="6"/>
      <c r="Q217" s="6"/>
      <c r="R217" s="6"/>
      <c r="S217" s="6"/>
      <c r="T217" s="6"/>
      <c r="U217" s="6"/>
      <c r="W217" s="6"/>
    </row>
    <row r="218" spans="12:23" ht="12.75">
      <c r="L218" s="5"/>
      <c r="P218" s="6"/>
      <c r="Q218" s="6"/>
      <c r="R218" s="6"/>
      <c r="S218" s="6"/>
      <c r="T218" s="6"/>
      <c r="U218" s="6"/>
      <c r="W218" s="6"/>
    </row>
    <row r="219" spans="12:23" ht="12.75">
      <c r="L219" s="5"/>
      <c r="P219" s="6"/>
      <c r="Q219" s="6"/>
      <c r="R219" s="6"/>
      <c r="S219" s="6"/>
      <c r="T219" s="6"/>
      <c r="U219" s="6"/>
      <c r="W219" s="6"/>
    </row>
    <row r="220" spans="12:23" ht="12.75">
      <c r="L220" s="5"/>
      <c r="P220" s="6"/>
      <c r="Q220" s="6"/>
      <c r="R220" s="6"/>
      <c r="S220" s="6"/>
      <c r="T220" s="6"/>
      <c r="U220" s="6"/>
      <c r="W220" s="6"/>
    </row>
    <row r="221" spans="12:23" ht="12.75">
      <c r="L221" s="5"/>
      <c r="P221" s="6"/>
      <c r="Q221" s="6"/>
      <c r="R221" s="6"/>
      <c r="S221" s="6"/>
      <c r="T221" s="6"/>
      <c r="U221" s="6"/>
      <c r="W221" s="6"/>
    </row>
    <row r="222" spans="12:23" ht="12.75">
      <c r="L222" s="5"/>
      <c r="P222" s="6"/>
      <c r="Q222" s="6"/>
      <c r="R222" s="6"/>
      <c r="S222" s="6"/>
      <c r="T222" s="6"/>
      <c r="U222" s="6"/>
      <c r="W222" s="6"/>
    </row>
    <row r="223" spans="12:23" ht="12.75">
      <c r="L223" s="5"/>
      <c r="P223" s="6"/>
      <c r="Q223" s="6"/>
      <c r="R223" s="6"/>
      <c r="S223" s="6"/>
      <c r="T223" s="6"/>
      <c r="U223" s="6"/>
      <c r="W223" s="6"/>
    </row>
    <row r="224" spans="12:23" ht="12.75">
      <c r="L224" s="5"/>
      <c r="P224" s="6"/>
      <c r="Q224" s="6"/>
      <c r="R224" s="6"/>
      <c r="S224" s="6"/>
      <c r="T224" s="6"/>
      <c r="U224" s="6"/>
      <c r="W224" s="6"/>
    </row>
    <row r="225" spans="12:23" ht="12.75">
      <c r="L225" s="5"/>
      <c r="P225" s="6"/>
      <c r="Q225" s="6"/>
      <c r="R225" s="6"/>
      <c r="S225" s="6"/>
      <c r="T225" s="6"/>
      <c r="U225" s="6"/>
      <c r="W225" s="6"/>
    </row>
    <row r="226" spans="12:23" ht="12.75">
      <c r="L226" s="5"/>
      <c r="P226" s="6"/>
      <c r="Q226" s="6"/>
      <c r="R226" s="6"/>
      <c r="S226" s="6"/>
      <c r="T226" s="6"/>
      <c r="U226" s="6"/>
      <c r="W226" s="6"/>
    </row>
    <row r="227" spans="12:23" ht="12.75">
      <c r="L227" s="5"/>
      <c r="P227" s="6"/>
      <c r="Q227" s="6"/>
      <c r="R227" s="6"/>
      <c r="S227" s="6"/>
      <c r="T227" s="6"/>
      <c r="U227" s="6"/>
      <c r="W227" s="6"/>
    </row>
    <row r="228" spans="12:23" ht="12.75">
      <c r="L228" s="5"/>
      <c r="P228" s="6"/>
      <c r="Q228" s="6"/>
      <c r="R228" s="6"/>
      <c r="S228" s="6"/>
      <c r="T228" s="6"/>
      <c r="U228" s="6"/>
      <c r="W228" s="6"/>
    </row>
    <row r="229" spans="12:23" ht="12.75">
      <c r="L229" s="5"/>
      <c r="P229" s="6"/>
      <c r="Q229" s="6"/>
      <c r="R229" s="6"/>
      <c r="S229" s="6"/>
      <c r="T229" s="6"/>
      <c r="U229" s="6"/>
      <c r="W229" s="6"/>
    </row>
    <row r="230" spans="12:23" ht="12.75">
      <c r="L230" s="5"/>
      <c r="P230" s="6"/>
      <c r="Q230" s="6"/>
      <c r="R230" s="6"/>
      <c r="S230" s="6"/>
      <c r="T230" s="6"/>
      <c r="U230" s="6"/>
      <c r="W230" s="6"/>
    </row>
    <row r="231" spans="12:23" ht="12.75">
      <c r="L231" s="5"/>
      <c r="P231" s="6"/>
      <c r="Q231" s="6"/>
      <c r="R231" s="6"/>
      <c r="S231" s="6"/>
      <c r="T231" s="6"/>
      <c r="U231" s="6"/>
      <c r="W231" s="6"/>
    </row>
    <row r="232" spans="12:23" ht="12.75">
      <c r="L232" s="5"/>
      <c r="P232" s="6"/>
      <c r="Q232" s="6"/>
      <c r="R232" s="6"/>
      <c r="S232" s="6"/>
      <c r="T232" s="6"/>
      <c r="U232" s="6"/>
      <c r="W232" s="6"/>
    </row>
    <row r="233" spans="12:23" ht="12.75">
      <c r="L233" s="5"/>
      <c r="P233" s="6"/>
      <c r="Q233" s="6"/>
      <c r="R233" s="6"/>
      <c r="S233" s="6"/>
      <c r="T233" s="6"/>
      <c r="U233" s="6"/>
      <c r="W233" s="6"/>
    </row>
    <row r="234" spans="12:23" ht="12.75">
      <c r="L234" s="5"/>
      <c r="P234" s="6"/>
      <c r="Q234" s="6"/>
      <c r="R234" s="6"/>
      <c r="S234" s="6"/>
      <c r="T234" s="6"/>
      <c r="U234" s="6"/>
      <c r="W234" s="6"/>
    </row>
    <row r="235" spans="12:23" ht="12.75">
      <c r="L235" s="5"/>
      <c r="P235" s="6"/>
      <c r="Q235" s="6"/>
      <c r="R235" s="6"/>
      <c r="S235" s="6"/>
      <c r="T235" s="6"/>
      <c r="U235" s="6"/>
      <c r="W235" s="6"/>
    </row>
    <row r="236" spans="12:23" ht="12.75">
      <c r="L236" s="5"/>
      <c r="P236" s="6"/>
      <c r="Q236" s="6"/>
      <c r="R236" s="6"/>
      <c r="S236" s="6"/>
      <c r="T236" s="6"/>
      <c r="U236" s="6"/>
      <c r="W236" s="6"/>
    </row>
    <row r="237" spans="12:23" ht="12.75">
      <c r="L237" s="5"/>
      <c r="P237" s="6"/>
      <c r="Q237" s="6"/>
      <c r="R237" s="6"/>
      <c r="S237" s="6"/>
      <c r="T237" s="6"/>
      <c r="U237" s="6"/>
      <c r="W237" s="6"/>
    </row>
    <row r="238" spans="12:23" ht="12.75">
      <c r="L238" s="5"/>
      <c r="P238" s="6"/>
      <c r="Q238" s="6"/>
      <c r="R238" s="6"/>
      <c r="S238" s="6"/>
      <c r="T238" s="6"/>
      <c r="U238" s="6"/>
      <c r="W238" s="6"/>
    </row>
    <row r="239" spans="12:23" ht="12.75">
      <c r="L239" s="5"/>
      <c r="P239" s="6"/>
      <c r="Q239" s="6"/>
      <c r="R239" s="6"/>
      <c r="S239" s="6"/>
      <c r="T239" s="6"/>
      <c r="U239" s="6"/>
      <c r="W239" s="6"/>
    </row>
    <row r="240" spans="12:23" ht="12.75">
      <c r="L240" s="5"/>
      <c r="P240" s="6"/>
      <c r="Q240" s="6"/>
      <c r="R240" s="6"/>
      <c r="S240" s="6"/>
      <c r="T240" s="6"/>
      <c r="U240" s="6"/>
      <c r="W240" s="6"/>
    </row>
    <row r="241" spans="12:23" ht="12.75">
      <c r="L241" s="5"/>
      <c r="P241" s="6"/>
      <c r="Q241" s="6"/>
      <c r="R241" s="6"/>
      <c r="S241" s="6"/>
      <c r="T241" s="6"/>
      <c r="U241" s="6"/>
      <c r="W241" s="6"/>
    </row>
    <row r="242" spans="12:23" ht="12.75">
      <c r="L242" s="5"/>
      <c r="P242" s="6"/>
      <c r="Q242" s="6"/>
      <c r="R242" s="6"/>
      <c r="S242" s="6"/>
      <c r="T242" s="6"/>
      <c r="U242" s="6"/>
      <c r="W242" s="6"/>
    </row>
    <row r="243" spans="12:23" ht="12.75">
      <c r="L243" s="5"/>
      <c r="P243" s="6"/>
      <c r="Q243" s="6"/>
      <c r="R243" s="6"/>
      <c r="S243" s="6"/>
      <c r="T243" s="6"/>
      <c r="U243" s="6"/>
      <c r="W243" s="6"/>
    </row>
    <row r="244" spans="12:23" ht="12.75">
      <c r="L244" s="5"/>
      <c r="P244" s="6"/>
      <c r="Q244" s="6"/>
      <c r="R244" s="6"/>
      <c r="S244" s="6"/>
      <c r="T244" s="6"/>
      <c r="U244" s="6"/>
      <c r="W244" s="6"/>
    </row>
    <row r="245" spans="12:23" ht="12.75">
      <c r="L245" s="5"/>
      <c r="P245" s="6"/>
      <c r="Q245" s="6"/>
      <c r="R245" s="6"/>
      <c r="S245" s="6"/>
      <c r="T245" s="6"/>
      <c r="U245" s="6"/>
      <c r="W245" s="6"/>
    </row>
    <row r="246" spans="12:23" ht="12.75">
      <c r="L246" s="5"/>
      <c r="P246" s="6"/>
      <c r="Q246" s="6"/>
      <c r="R246" s="6"/>
      <c r="S246" s="6"/>
      <c r="T246" s="6"/>
      <c r="U246" s="6"/>
      <c r="W246" s="6"/>
    </row>
    <row r="247" spans="12:23" ht="12.75">
      <c r="L247" s="5"/>
      <c r="P247" s="6"/>
      <c r="Q247" s="6"/>
      <c r="R247" s="6"/>
      <c r="S247" s="6"/>
      <c r="T247" s="6"/>
      <c r="U247" s="6"/>
      <c r="W247" s="6"/>
    </row>
    <row r="248" spans="12:23" ht="12.75">
      <c r="L248" s="5"/>
      <c r="P248" s="6"/>
      <c r="Q248" s="6"/>
      <c r="R248" s="6"/>
      <c r="S248" s="6"/>
      <c r="T248" s="6"/>
      <c r="U248" s="6"/>
      <c r="W248" s="6"/>
    </row>
    <row r="249" spans="12:23" ht="12.75">
      <c r="L249" s="5"/>
      <c r="P249" s="6"/>
      <c r="Q249" s="6"/>
      <c r="R249" s="6"/>
      <c r="S249" s="6"/>
      <c r="T249" s="6"/>
      <c r="U249" s="6"/>
      <c r="W249" s="6"/>
    </row>
    <row r="250" spans="12:23" ht="12.75">
      <c r="L250" s="5"/>
      <c r="P250" s="6"/>
      <c r="Q250" s="6"/>
      <c r="R250" s="6"/>
      <c r="S250" s="6"/>
      <c r="T250" s="6"/>
      <c r="U250" s="6"/>
      <c r="W250" s="6"/>
    </row>
    <row r="251" spans="12:23" ht="12.75">
      <c r="L251" s="5"/>
      <c r="P251" s="6"/>
      <c r="Q251" s="6"/>
      <c r="R251" s="6"/>
      <c r="S251" s="6"/>
      <c r="T251" s="6"/>
      <c r="U251" s="6"/>
      <c r="W251" s="6"/>
    </row>
    <row r="252" spans="12:23" ht="12.75">
      <c r="L252" s="5"/>
      <c r="P252" s="6"/>
      <c r="Q252" s="6"/>
      <c r="R252" s="6"/>
      <c r="S252" s="6"/>
      <c r="T252" s="6"/>
      <c r="U252" s="6"/>
      <c r="W252" s="6"/>
    </row>
    <row r="253" spans="12:23" ht="12.75">
      <c r="L253" s="5"/>
      <c r="P253" s="6"/>
      <c r="Q253" s="6"/>
      <c r="R253" s="6"/>
      <c r="S253" s="6"/>
      <c r="T253" s="6"/>
      <c r="U253" s="6"/>
      <c r="W253" s="6"/>
    </row>
    <row r="254" spans="12:23" ht="12.75">
      <c r="L254" s="5"/>
      <c r="P254" s="6"/>
      <c r="Q254" s="6"/>
      <c r="R254" s="6"/>
      <c r="S254" s="6"/>
      <c r="T254" s="6"/>
      <c r="U254" s="6"/>
      <c r="W254" s="6"/>
    </row>
    <row r="255" spans="12:23" ht="12.75">
      <c r="L255" s="5"/>
      <c r="P255" s="6"/>
      <c r="Q255" s="6"/>
      <c r="R255" s="6"/>
      <c r="S255" s="6"/>
      <c r="T255" s="6"/>
      <c r="U255" s="6"/>
      <c r="W255" s="6"/>
    </row>
    <row r="256" spans="12:23" ht="12.75">
      <c r="L256" s="5"/>
      <c r="P256" s="6"/>
      <c r="Q256" s="6"/>
      <c r="R256" s="6"/>
      <c r="S256" s="6"/>
      <c r="T256" s="6"/>
      <c r="U256" s="6"/>
      <c r="W256" s="6"/>
    </row>
    <row r="257" spans="12:23" ht="12.75">
      <c r="L257" s="5"/>
      <c r="P257" s="6"/>
      <c r="Q257" s="6"/>
      <c r="R257" s="6"/>
      <c r="S257" s="6"/>
      <c r="T257" s="6"/>
      <c r="U257" s="6"/>
      <c r="W257" s="6"/>
    </row>
    <row r="258" spans="12:23" ht="12.75">
      <c r="L258" s="5"/>
      <c r="P258" s="6"/>
      <c r="Q258" s="6"/>
      <c r="R258" s="6"/>
      <c r="S258" s="6"/>
      <c r="T258" s="6"/>
      <c r="U258" s="6"/>
      <c r="W258" s="6"/>
    </row>
    <row r="259" spans="12:23" ht="12.75">
      <c r="L259" s="5"/>
      <c r="P259" s="6"/>
      <c r="Q259" s="6"/>
      <c r="R259" s="6"/>
      <c r="S259" s="6"/>
      <c r="T259" s="6"/>
      <c r="U259" s="6"/>
      <c r="W259" s="6"/>
    </row>
    <row r="260" spans="12:23" ht="12.75">
      <c r="L260" s="5"/>
      <c r="P260" s="6"/>
      <c r="Q260" s="6"/>
      <c r="R260" s="6"/>
      <c r="S260" s="6"/>
      <c r="T260" s="6"/>
      <c r="U260" s="6"/>
      <c r="W260" s="6"/>
    </row>
    <row r="261" spans="12:23" ht="12.75">
      <c r="L261" s="5"/>
      <c r="P261" s="6"/>
      <c r="Q261" s="6"/>
      <c r="R261" s="6"/>
      <c r="S261" s="6"/>
      <c r="T261" s="6"/>
      <c r="U261" s="6"/>
      <c r="W261" s="6"/>
    </row>
    <row r="262" spans="12:23" ht="12.75">
      <c r="L262" s="5"/>
      <c r="P262" s="6"/>
      <c r="Q262" s="6"/>
      <c r="R262" s="6"/>
      <c r="S262" s="6"/>
      <c r="T262" s="6"/>
      <c r="U262" s="6"/>
      <c r="W262" s="6"/>
    </row>
    <row r="263" spans="12:23" ht="12.75">
      <c r="L263" s="5"/>
      <c r="P263" s="6"/>
      <c r="Q263" s="6"/>
      <c r="R263" s="6"/>
      <c r="S263" s="6"/>
      <c r="T263" s="6"/>
      <c r="U263" s="6"/>
      <c r="W263" s="6"/>
    </row>
    <row r="264" spans="12:23" ht="12.75">
      <c r="L264" s="5"/>
      <c r="P264" s="6"/>
      <c r="Q264" s="6"/>
      <c r="R264" s="6"/>
      <c r="S264" s="6"/>
      <c r="T264" s="6"/>
      <c r="U264" s="6"/>
      <c r="W264" s="6"/>
    </row>
    <row r="265" spans="12:23" ht="12.75">
      <c r="L265" s="5"/>
      <c r="P265" s="6"/>
      <c r="Q265" s="6"/>
      <c r="R265" s="6"/>
      <c r="S265" s="6"/>
      <c r="T265" s="6"/>
      <c r="U265" s="6"/>
      <c r="W265" s="6"/>
    </row>
    <row r="266" spans="12:23" ht="12.75">
      <c r="L266" s="5"/>
      <c r="P266" s="6"/>
      <c r="Q266" s="6"/>
      <c r="R266" s="6"/>
      <c r="S266" s="6"/>
      <c r="T266" s="6"/>
      <c r="U266" s="6"/>
      <c r="W266" s="6"/>
    </row>
    <row r="267" spans="12:23" ht="12.75">
      <c r="L267" s="5"/>
      <c r="P267" s="6"/>
      <c r="Q267" s="6"/>
      <c r="R267" s="6"/>
      <c r="S267" s="6"/>
      <c r="T267" s="6"/>
      <c r="U267" s="6"/>
      <c r="W267" s="6"/>
    </row>
    <row r="268" spans="12:23" ht="12.75">
      <c r="L268" s="5"/>
      <c r="P268" s="6"/>
      <c r="Q268" s="6"/>
      <c r="R268" s="6"/>
      <c r="S268" s="6"/>
      <c r="T268" s="6"/>
      <c r="U268" s="6"/>
      <c r="W268" s="6"/>
    </row>
    <row r="269" spans="12:23" ht="12.75">
      <c r="L269" s="5"/>
      <c r="P269" s="6"/>
      <c r="Q269" s="6"/>
      <c r="R269" s="6"/>
      <c r="S269" s="6"/>
      <c r="T269" s="6"/>
      <c r="U269" s="6"/>
      <c r="W269" s="6"/>
    </row>
    <row r="270" spans="12:23" ht="12.75">
      <c r="L270" s="5"/>
      <c r="P270" s="6"/>
      <c r="Q270" s="6"/>
      <c r="R270" s="6"/>
      <c r="S270" s="6"/>
      <c r="T270" s="6"/>
      <c r="U270" s="6"/>
      <c r="W270" s="6"/>
    </row>
    <row r="271" spans="12:23" ht="12.75">
      <c r="L271" s="6"/>
      <c r="P271" s="6"/>
      <c r="Q271" s="6"/>
      <c r="R271" s="6"/>
      <c r="S271" s="6"/>
      <c r="T271" s="6"/>
      <c r="U271" s="6"/>
      <c r="W271" s="6"/>
    </row>
    <row r="272" spans="12:23" ht="12.75">
      <c r="L272" s="6"/>
      <c r="P272" s="6"/>
      <c r="Q272" s="6"/>
      <c r="R272" s="6"/>
      <c r="S272" s="6"/>
      <c r="T272" s="6"/>
      <c r="U272" s="6"/>
      <c r="W272" s="6"/>
    </row>
    <row r="273" spans="12:23" ht="12.75">
      <c r="L273" s="6"/>
      <c r="P273" s="6"/>
      <c r="Q273" s="6"/>
      <c r="R273" s="6"/>
      <c r="S273" s="6"/>
      <c r="T273" s="6"/>
      <c r="U273" s="6"/>
      <c r="W273" s="6"/>
    </row>
    <row r="274" spans="12:23" ht="12.75">
      <c r="L274" s="6"/>
      <c r="P274" s="6"/>
      <c r="Q274" s="6"/>
      <c r="R274" s="6"/>
      <c r="S274" s="6"/>
      <c r="T274" s="6"/>
      <c r="U274" s="6"/>
      <c r="W274" s="6"/>
    </row>
    <row r="275" spans="12:23" ht="12.75">
      <c r="L275" s="6"/>
      <c r="P275" s="6"/>
      <c r="Q275" s="6"/>
      <c r="R275" s="6"/>
      <c r="S275" s="6"/>
      <c r="T275" s="6"/>
      <c r="U275" s="6"/>
      <c r="W275" s="6"/>
    </row>
    <row r="276" spans="12:23" ht="12.75">
      <c r="L276" s="6"/>
      <c r="P276" s="6"/>
      <c r="Q276" s="6"/>
      <c r="R276" s="6"/>
      <c r="S276" s="6"/>
      <c r="T276" s="6"/>
      <c r="U276" s="6"/>
      <c r="W276" s="6"/>
    </row>
    <row r="277" spans="12:23" ht="12.75">
      <c r="L277" s="6"/>
      <c r="P277" s="6"/>
      <c r="Q277" s="6"/>
      <c r="R277" s="6"/>
      <c r="S277" s="6"/>
      <c r="T277" s="6"/>
      <c r="U277" s="6"/>
      <c r="W277" s="6"/>
    </row>
    <row r="278" spans="12:23" ht="12.75">
      <c r="L278" s="6"/>
      <c r="P278" s="6"/>
      <c r="Q278" s="6"/>
      <c r="R278" s="6"/>
      <c r="S278" s="6"/>
      <c r="T278" s="6"/>
      <c r="U278" s="6"/>
      <c r="W278" s="6"/>
    </row>
    <row r="279" spans="12:23" ht="12.75">
      <c r="L279" s="6"/>
      <c r="P279" s="6"/>
      <c r="Q279" s="6"/>
      <c r="R279" s="6"/>
      <c r="S279" s="6"/>
      <c r="T279" s="6"/>
      <c r="U279" s="6"/>
      <c r="W279" s="6"/>
    </row>
    <row r="280" spans="12:23" ht="12.75">
      <c r="L280" s="6"/>
      <c r="P280" s="6"/>
      <c r="Q280" s="6"/>
      <c r="R280" s="6"/>
      <c r="S280" s="6"/>
      <c r="T280" s="6"/>
      <c r="U280" s="6"/>
      <c r="W280" s="6"/>
    </row>
    <row r="281" spans="12:23" ht="12.75">
      <c r="L281" s="6"/>
      <c r="P281" s="6"/>
      <c r="Q281" s="6"/>
      <c r="R281" s="6"/>
      <c r="S281" s="6"/>
      <c r="T281" s="6"/>
      <c r="U281" s="6"/>
      <c r="W281" s="6"/>
    </row>
    <row r="282" spans="12:23" ht="12.75">
      <c r="L282" s="6"/>
      <c r="P282" s="6"/>
      <c r="Q282" s="6"/>
      <c r="R282" s="6"/>
      <c r="S282" s="6"/>
      <c r="T282" s="6"/>
      <c r="U282" s="6"/>
      <c r="W282" s="6"/>
    </row>
    <row r="283" spans="12:23" ht="12.75">
      <c r="L283" s="6"/>
      <c r="P283" s="6"/>
      <c r="Q283" s="6"/>
      <c r="R283" s="6"/>
      <c r="S283" s="6"/>
      <c r="T283" s="6"/>
      <c r="U283" s="6"/>
      <c r="W283" s="6"/>
    </row>
    <row r="284" spans="12:23" ht="12.75">
      <c r="L284" s="6"/>
      <c r="P284" s="6"/>
      <c r="Q284" s="6"/>
      <c r="R284" s="6"/>
      <c r="S284" s="6"/>
      <c r="T284" s="6"/>
      <c r="U284" s="6"/>
      <c r="W284" s="6"/>
    </row>
    <row r="285" spans="12:23" ht="12.75">
      <c r="L285" s="6"/>
      <c r="P285" s="6"/>
      <c r="Q285" s="6"/>
      <c r="R285" s="6"/>
      <c r="S285" s="6"/>
      <c r="T285" s="6"/>
      <c r="U285" s="6"/>
      <c r="W285" s="6"/>
    </row>
    <row r="286" spans="12:23" ht="12.75">
      <c r="L286" s="6"/>
      <c r="P286" s="6"/>
      <c r="Q286" s="6"/>
      <c r="R286" s="6"/>
      <c r="S286" s="6"/>
      <c r="T286" s="6"/>
      <c r="U286" s="6"/>
      <c r="W286" s="6"/>
    </row>
    <row r="287" spans="12:23" ht="12.75">
      <c r="L287" s="6"/>
      <c r="P287" s="6"/>
      <c r="Q287" s="6"/>
      <c r="R287" s="6"/>
      <c r="S287" s="6"/>
      <c r="T287" s="6"/>
      <c r="U287" s="6"/>
      <c r="W287" s="6"/>
    </row>
    <row r="288" spans="12:23" ht="12.75">
      <c r="L288" s="6"/>
      <c r="P288" s="6"/>
      <c r="Q288" s="6"/>
      <c r="R288" s="6"/>
      <c r="S288" s="6"/>
      <c r="T288" s="6"/>
      <c r="U288" s="6"/>
      <c r="W288" s="6"/>
    </row>
    <row r="289" spans="12:23" ht="12.75">
      <c r="L289" s="6"/>
      <c r="P289" s="6"/>
      <c r="Q289" s="6"/>
      <c r="R289" s="6"/>
      <c r="S289" s="6"/>
      <c r="T289" s="6"/>
      <c r="U289" s="6"/>
      <c r="W289" s="6"/>
    </row>
    <row r="290" spans="12:23" ht="12.75">
      <c r="L290" s="6"/>
      <c r="P290" s="6"/>
      <c r="Q290" s="6"/>
      <c r="R290" s="6"/>
      <c r="S290" s="6"/>
      <c r="T290" s="6"/>
      <c r="U290" s="6"/>
      <c r="W290" s="6"/>
    </row>
    <row r="291" spans="12:23" ht="12.75">
      <c r="L291" s="6"/>
      <c r="P291" s="6"/>
      <c r="Q291" s="6"/>
      <c r="R291" s="6"/>
      <c r="S291" s="6"/>
      <c r="T291" s="6"/>
      <c r="U291" s="6"/>
      <c r="W291" s="6"/>
    </row>
    <row r="292" spans="12:23" ht="12.75">
      <c r="L292" s="6"/>
      <c r="P292" s="6"/>
      <c r="Q292" s="6"/>
      <c r="R292" s="6"/>
      <c r="S292" s="6"/>
      <c r="T292" s="6"/>
      <c r="U292" s="6"/>
      <c r="W292" s="6"/>
    </row>
    <row r="293" spans="12:23" ht="12.75">
      <c r="L293" s="6"/>
      <c r="P293" s="6"/>
      <c r="Q293" s="6"/>
      <c r="R293" s="6"/>
      <c r="S293" s="6"/>
      <c r="T293" s="6"/>
      <c r="U293" s="6"/>
      <c r="W293" s="6"/>
    </row>
    <row r="294" spans="12:23" ht="12.75">
      <c r="L294" s="6"/>
      <c r="P294" s="6"/>
      <c r="Q294" s="6"/>
      <c r="R294" s="6"/>
      <c r="S294" s="6"/>
      <c r="T294" s="6"/>
      <c r="U294" s="6"/>
      <c r="W294" s="6"/>
    </row>
    <row r="295" spans="12:23" ht="12.75">
      <c r="L295" s="6"/>
      <c r="P295" s="6"/>
      <c r="Q295" s="6"/>
      <c r="R295" s="6"/>
      <c r="S295" s="6"/>
      <c r="T295" s="6"/>
      <c r="U295" s="6"/>
      <c r="W295" s="6"/>
    </row>
    <row r="296" spans="12:23" ht="12.75">
      <c r="L296" s="6"/>
      <c r="P296" s="6"/>
      <c r="Q296" s="6"/>
      <c r="R296" s="6"/>
      <c r="S296" s="6"/>
      <c r="T296" s="6"/>
      <c r="U296" s="6"/>
      <c r="W296" s="6"/>
    </row>
    <row r="297" spans="12:23" ht="12.75">
      <c r="L297" s="6"/>
      <c r="P297" s="6"/>
      <c r="Q297" s="6"/>
      <c r="R297" s="6"/>
      <c r="S297" s="6"/>
      <c r="T297" s="6"/>
      <c r="U297" s="6"/>
      <c r="W297" s="6"/>
    </row>
    <row r="298" spans="12:23" ht="12.75">
      <c r="L298" s="6"/>
      <c r="P298" s="6"/>
      <c r="Q298" s="6"/>
      <c r="R298" s="6"/>
      <c r="S298" s="6"/>
      <c r="T298" s="6"/>
      <c r="U298" s="6"/>
      <c r="W298" s="6"/>
    </row>
    <row r="299" spans="12:23" ht="12.75">
      <c r="L299" s="6"/>
      <c r="P299" s="6"/>
      <c r="Q299" s="6"/>
      <c r="R299" s="6"/>
      <c r="S299" s="6"/>
      <c r="T299" s="6"/>
      <c r="U299" s="6"/>
      <c r="W299" s="6"/>
    </row>
    <row r="300" spans="12:23" ht="12.75">
      <c r="L300" s="6"/>
      <c r="P300" s="6"/>
      <c r="Q300" s="6"/>
      <c r="R300" s="6"/>
      <c r="S300" s="6"/>
      <c r="T300" s="6"/>
      <c r="U300" s="6"/>
      <c r="W300" s="6"/>
    </row>
    <row r="301" spans="12:23" ht="12.75">
      <c r="L301" s="6"/>
      <c r="P301" s="6"/>
      <c r="Q301" s="6"/>
      <c r="R301" s="6"/>
      <c r="S301" s="6"/>
      <c r="T301" s="6"/>
      <c r="U301" s="6"/>
      <c r="W301" s="6"/>
    </row>
    <row r="302" spans="12:23" ht="12.75">
      <c r="L302" s="6"/>
      <c r="P302" s="6"/>
      <c r="Q302" s="6"/>
      <c r="R302" s="6"/>
      <c r="S302" s="6"/>
      <c r="T302" s="6"/>
      <c r="U302" s="6"/>
      <c r="W302" s="6"/>
    </row>
    <row r="303" spans="12:23" ht="12.75">
      <c r="L303" s="6"/>
      <c r="P303" s="6"/>
      <c r="Q303" s="6"/>
      <c r="R303" s="6"/>
      <c r="S303" s="6"/>
      <c r="T303" s="6"/>
      <c r="U303" s="6"/>
      <c r="W303" s="6"/>
    </row>
    <row r="304" spans="12:23" ht="12.75">
      <c r="L304" s="6"/>
      <c r="P304" s="6"/>
      <c r="Q304" s="6"/>
      <c r="R304" s="6"/>
      <c r="S304" s="6"/>
      <c r="T304" s="6"/>
      <c r="U304" s="6"/>
      <c r="W304" s="6"/>
    </row>
    <row r="305" spans="12:23" ht="12.75">
      <c r="L305" s="6"/>
      <c r="P305" s="6"/>
      <c r="Q305" s="6"/>
      <c r="R305" s="6"/>
      <c r="S305" s="6"/>
      <c r="T305" s="6"/>
      <c r="U305" s="6"/>
      <c r="W305" s="6"/>
    </row>
    <row r="306" spans="12:23" ht="12.75">
      <c r="L306" s="6"/>
      <c r="P306" s="6"/>
      <c r="Q306" s="6"/>
      <c r="R306" s="6"/>
      <c r="S306" s="6"/>
      <c r="T306" s="6"/>
      <c r="U306" s="6"/>
      <c r="W306" s="6"/>
    </row>
    <row r="307" spans="12:23" ht="12.75">
      <c r="L307" s="6"/>
      <c r="P307" s="6"/>
      <c r="Q307" s="6"/>
      <c r="R307" s="6"/>
      <c r="S307" s="6"/>
      <c r="T307" s="6"/>
      <c r="U307" s="6"/>
      <c r="W307" s="6"/>
    </row>
    <row r="308" spans="12:23" ht="12.75">
      <c r="L308" s="6"/>
      <c r="P308" s="6"/>
      <c r="Q308" s="6"/>
      <c r="R308" s="6"/>
      <c r="S308" s="6"/>
      <c r="T308" s="6"/>
      <c r="U308" s="6"/>
      <c r="W308" s="6"/>
    </row>
    <row r="309" spans="12:23" ht="12.75">
      <c r="L309" s="6"/>
      <c r="P309" s="6"/>
      <c r="Q309" s="6"/>
      <c r="R309" s="6"/>
      <c r="S309" s="6"/>
      <c r="T309" s="6"/>
      <c r="U309" s="6"/>
      <c r="W309" s="6"/>
    </row>
    <row r="310" spans="12:23" ht="12.75">
      <c r="L310" s="6"/>
      <c r="P310" s="6"/>
      <c r="Q310" s="6"/>
      <c r="R310" s="6"/>
      <c r="S310" s="6"/>
      <c r="T310" s="6"/>
      <c r="U310" s="6"/>
      <c r="W310" s="6"/>
    </row>
    <row r="311" spans="12:23" ht="12.75">
      <c r="L311" s="6"/>
      <c r="P311" s="6"/>
      <c r="Q311" s="6"/>
      <c r="R311" s="6"/>
      <c r="S311" s="6"/>
      <c r="T311" s="6"/>
      <c r="U311" s="6"/>
      <c r="W311" s="6"/>
    </row>
    <row r="312" spans="12:23" ht="12.75">
      <c r="L312" s="6"/>
      <c r="P312" s="6"/>
      <c r="Q312" s="6"/>
      <c r="R312" s="6"/>
      <c r="S312" s="6"/>
      <c r="T312" s="6"/>
      <c r="U312" s="6"/>
      <c r="W312" s="6"/>
    </row>
    <row r="313" spans="12:23" ht="12.75">
      <c r="L313" s="6"/>
      <c r="P313" s="6"/>
      <c r="Q313" s="6"/>
      <c r="R313" s="6"/>
      <c r="S313" s="6"/>
      <c r="T313" s="6"/>
      <c r="U313" s="6"/>
      <c r="W313" s="6"/>
    </row>
    <row r="314" spans="12:23" ht="12.75">
      <c r="L314" s="6"/>
      <c r="P314" s="6"/>
      <c r="Q314" s="6"/>
      <c r="R314" s="6"/>
      <c r="S314" s="6"/>
      <c r="T314" s="6"/>
      <c r="U314" s="6"/>
      <c r="W314" s="6"/>
    </row>
    <row r="315" spans="12:23" ht="12.75">
      <c r="L315" s="6"/>
      <c r="P315" s="6"/>
      <c r="Q315" s="6"/>
      <c r="R315" s="6"/>
      <c r="S315" s="6"/>
      <c r="T315" s="6"/>
      <c r="U315" s="6"/>
      <c r="W315" s="6"/>
    </row>
    <row r="316" spans="12:23" ht="12.75">
      <c r="L316" s="6"/>
      <c r="P316" s="6"/>
      <c r="Q316" s="6"/>
      <c r="R316" s="6"/>
      <c r="S316" s="6"/>
      <c r="T316" s="6"/>
      <c r="U316" s="6"/>
      <c r="W316" s="6"/>
    </row>
    <row r="317" spans="12:23" ht="12.75">
      <c r="L317" s="6"/>
      <c r="P317" s="6"/>
      <c r="Q317" s="6"/>
      <c r="R317" s="6"/>
      <c r="S317" s="6"/>
      <c r="T317" s="6"/>
      <c r="U317" s="6"/>
      <c r="W317" s="6"/>
    </row>
    <row r="318" spans="12:23" ht="12.75">
      <c r="L318" s="6"/>
      <c r="P318" s="6"/>
      <c r="Q318" s="6"/>
      <c r="R318" s="6"/>
      <c r="S318" s="6"/>
      <c r="T318" s="6"/>
      <c r="U318" s="6"/>
      <c r="W318" s="6"/>
    </row>
    <row r="319" spans="12:23" ht="12.75">
      <c r="L319" s="6"/>
      <c r="P319" s="6"/>
      <c r="Q319" s="6"/>
      <c r="R319" s="6"/>
      <c r="S319" s="6"/>
      <c r="T319" s="6"/>
      <c r="U319" s="6"/>
      <c r="W319" s="6"/>
    </row>
    <row r="320" spans="12:23" ht="12.75">
      <c r="L320" s="6"/>
      <c r="P320" s="6"/>
      <c r="Q320" s="6"/>
      <c r="R320" s="6"/>
      <c r="S320" s="6"/>
      <c r="T320" s="6"/>
      <c r="U320" s="6"/>
      <c r="W320" s="6"/>
    </row>
    <row r="321" spans="12:23" ht="12.75">
      <c r="L321" s="6"/>
      <c r="P321" s="6"/>
      <c r="Q321" s="6"/>
      <c r="R321" s="6"/>
      <c r="S321" s="6"/>
      <c r="T321" s="6"/>
      <c r="U321" s="6"/>
      <c r="W321" s="6"/>
    </row>
    <row r="322" spans="12:23" ht="12.75">
      <c r="L322" s="6"/>
      <c r="P322" s="6"/>
      <c r="Q322" s="6"/>
      <c r="R322" s="6"/>
      <c r="S322" s="6"/>
      <c r="T322" s="6"/>
      <c r="U322" s="6"/>
      <c r="W322" s="6"/>
    </row>
    <row r="323" spans="12:23" ht="12.75">
      <c r="L323" s="6"/>
      <c r="P323" s="6"/>
      <c r="Q323" s="6"/>
      <c r="R323" s="6"/>
      <c r="S323" s="6"/>
      <c r="T323" s="6"/>
      <c r="U323" s="6"/>
      <c r="W323" s="6"/>
    </row>
    <row r="324" spans="12:23" ht="12.75">
      <c r="L324" s="6"/>
      <c r="P324" s="6"/>
      <c r="Q324" s="6"/>
      <c r="R324" s="6"/>
      <c r="S324" s="6"/>
      <c r="T324" s="6"/>
      <c r="U324" s="6"/>
      <c r="W324" s="6"/>
    </row>
    <row r="325" spans="12:23" ht="12.75">
      <c r="L325" s="6"/>
      <c r="P325" s="6"/>
      <c r="Q325" s="6"/>
      <c r="R325" s="6"/>
      <c r="S325" s="6"/>
      <c r="T325" s="6"/>
      <c r="U325" s="6"/>
      <c r="W325" s="6"/>
    </row>
    <row r="326" spans="12:23" ht="12.75">
      <c r="L326" s="6"/>
      <c r="P326" s="6"/>
      <c r="Q326" s="6"/>
      <c r="R326" s="6"/>
      <c r="S326" s="6"/>
      <c r="T326" s="6"/>
      <c r="U326" s="6"/>
      <c r="W326" s="6"/>
    </row>
    <row r="327" spans="12:23" ht="12.75">
      <c r="L327" s="6"/>
      <c r="P327" s="6"/>
      <c r="Q327" s="6"/>
      <c r="R327" s="6"/>
      <c r="S327" s="6"/>
      <c r="T327" s="6"/>
      <c r="U327" s="6"/>
      <c r="W327" s="6"/>
    </row>
    <row r="328" spans="12:23" ht="12.75">
      <c r="L328" s="6"/>
      <c r="P328" s="6"/>
      <c r="Q328" s="6"/>
      <c r="R328" s="6"/>
      <c r="S328" s="6"/>
      <c r="T328" s="6"/>
      <c r="U328" s="6"/>
      <c r="W328" s="6"/>
    </row>
    <row r="329" spans="12:23" ht="12.75">
      <c r="L329" s="6"/>
      <c r="P329" s="6"/>
      <c r="Q329" s="6"/>
      <c r="R329" s="6"/>
      <c r="S329" s="6"/>
      <c r="T329" s="6"/>
      <c r="U329" s="6"/>
      <c r="W329" s="6"/>
    </row>
    <row r="330" spans="12:23" ht="12.75">
      <c r="L330" s="6"/>
      <c r="P330" s="6"/>
      <c r="Q330" s="6"/>
      <c r="R330" s="6"/>
      <c r="S330" s="6"/>
      <c r="T330" s="6"/>
      <c r="U330" s="6"/>
      <c r="W330" s="6"/>
    </row>
    <row r="331" spans="12:23" ht="12.75">
      <c r="L331" s="6"/>
      <c r="P331" s="6"/>
      <c r="Q331" s="6"/>
      <c r="R331" s="6"/>
      <c r="S331" s="6"/>
      <c r="T331" s="6"/>
      <c r="U331" s="6"/>
      <c r="W331" s="6"/>
    </row>
    <row r="332" spans="12:23" ht="12.75">
      <c r="L332" s="6"/>
      <c r="P332" s="6"/>
      <c r="Q332" s="6"/>
      <c r="R332" s="6"/>
      <c r="S332" s="6"/>
      <c r="T332" s="6"/>
      <c r="U332" s="6"/>
      <c r="W332" s="6"/>
    </row>
    <row r="333" spans="12:23" ht="12.75">
      <c r="L333" s="6"/>
      <c r="P333" s="6"/>
      <c r="Q333" s="6"/>
      <c r="R333" s="6"/>
      <c r="S333" s="6"/>
      <c r="T333" s="6"/>
      <c r="U333" s="6"/>
      <c r="W333" s="6"/>
    </row>
    <row r="334" spans="12:23" ht="12.75">
      <c r="L334" s="6"/>
      <c r="P334" s="6"/>
      <c r="Q334" s="6"/>
      <c r="R334" s="6"/>
      <c r="S334" s="6"/>
      <c r="T334" s="6"/>
      <c r="U334" s="6"/>
      <c r="W334" s="6"/>
    </row>
    <row r="335" spans="12:23" ht="12.75">
      <c r="L335" s="6"/>
      <c r="P335" s="6"/>
      <c r="Q335" s="6"/>
      <c r="R335" s="6"/>
      <c r="S335" s="6"/>
      <c r="T335" s="6"/>
      <c r="U335" s="6"/>
      <c r="W335" s="6"/>
    </row>
    <row r="336" spans="12:23" ht="12.75">
      <c r="L336" s="6"/>
      <c r="P336" s="6"/>
      <c r="Q336" s="6"/>
      <c r="R336" s="6"/>
      <c r="S336" s="6"/>
      <c r="T336" s="6"/>
      <c r="U336" s="6"/>
      <c r="W336" s="6"/>
    </row>
    <row r="337" spans="12:23" ht="12.75">
      <c r="L337" s="6"/>
      <c r="P337" s="6"/>
      <c r="Q337" s="6"/>
      <c r="R337" s="6"/>
      <c r="S337" s="6"/>
      <c r="T337" s="6"/>
      <c r="U337" s="6"/>
      <c r="W337" s="6"/>
    </row>
    <row r="338" spans="12:23" ht="12.75">
      <c r="L338" s="6"/>
      <c r="P338" s="6"/>
      <c r="Q338" s="6"/>
      <c r="R338" s="6"/>
      <c r="S338" s="6"/>
      <c r="T338" s="6"/>
      <c r="U338" s="6"/>
      <c r="W338" s="6"/>
    </row>
    <row r="339" spans="12:23" ht="12.75">
      <c r="L339" s="6"/>
      <c r="P339" s="6"/>
      <c r="Q339" s="6"/>
      <c r="R339" s="6"/>
      <c r="S339" s="6"/>
      <c r="T339" s="6"/>
      <c r="U339" s="6"/>
      <c r="W339" s="6"/>
    </row>
    <row r="340" spans="12:23" ht="12.75">
      <c r="L340" s="6"/>
      <c r="P340" s="6"/>
      <c r="Q340" s="6"/>
      <c r="R340" s="6"/>
      <c r="S340" s="6"/>
      <c r="T340" s="6"/>
      <c r="U340" s="6"/>
      <c r="W340" s="6"/>
    </row>
    <row r="341" spans="12:23" ht="12.75">
      <c r="L341" s="6"/>
      <c r="P341" s="6"/>
      <c r="Q341" s="6"/>
      <c r="R341" s="6"/>
      <c r="S341" s="6"/>
      <c r="T341" s="6"/>
      <c r="U341" s="6"/>
      <c r="W341" s="6"/>
    </row>
    <row r="342" spans="12:23" ht="12.75">
      <c r="L342" s="6"/>
      <c r="P342" s="6"/>
      <c r="Q342" s="6"/>
      <c r="R342" s="6"/>
      <c r="S342" s="6"/>
      <c r="T342" s="6"/>
      <c r="U342" s="6"/>
      <c r="W342" s="6"/>
    </row>
    <row r="343" spans="12:23" ht="12.75">
      <c r="L343" s="6"/>
      <c r="P343" s="6"/>
      <c r="Q343" s="6"/>
      <c r="R343" s="6"/>
      <c r="S343" s="6"/>
      <c r="T343" s="6"/>
      <c r="U343" s="6"/>
      <c r="W343" s="6"/>
    </row>
    <row r="344" spans="12:23" ht="12.75">
      <c r="L344" s="6"/>
      <c r="P344" s="6"/>
      <c r="Q344" s="6"/>
      <c r="R344" s="6"/>
      <c r="S344" s="6"/>
      <c r="T344" s="6"/>
      <c r="U344" s="6"/>
      <c r="W344" s="6"/>
    </row>
    <row r="345" spans="12:23" ht="12.75">
      <c r="L345" s="6"/>
      <c r="P345" s="6"/>
      <c r="Q345" s="6"/>
      <c r="R345" s="6"/>
      <c r="S345" s="6"/>
      <c r="T345" s="6"/>
      <c r="U345" s="6"/>
      <c r="W345" s="6"/>
    </row>
    <row r="346" spans="12:23" ht="12.75">
      <c r="L346" s="6"/>
      <c r="P346" s="6"/>
      <c r="Q346" s="6"/>
      <c r="R346" s="6"/>
      <c r="S346" s="6"/>
      <c r="T346" s="6"/>
      <c r="U346" s="6"/>
      <c r="W346" s="6"/>
    </row>
    <row r="347" spans="12:23" ht="12.75">
      <c r="L347" s="6"/>
      <c r="P347" s="6"/>
      <c r="Q347" s="6"/>
      <c r="R347" s="6"/>
      <c r="S347" s="6"/>
      <c r="T347" s="6"/>
      <c r="U347" s="6"/>
      <c r="W347" s="6"/>
    </row>
    <row r="348" spans="12:23" ht="12.75">
      <c r="L348" s="6"/>
      <c r="P348" s="6"/>
      <c r="Q348" s="6"/>
      <c r="R348" s="6"/>
      <c r="S348" s="6"/>
      <c r="T348" s="6"/>
      <c r="U348" s="6"/>
      <c r="W348" s="6"/>
    </row>
    <row r="349" spans="12:23" ht="12.75">
      <c r="L349" s="6"/>
      <c r="P349" s="6"/>
      <c r="Q349" s="6"/>
      <c r="R349" s="6"/>
      <c r="S349" s="6"/>
      <c r="T349" s="6"/>
      <c r="U349" s="6"/>
      <c r="W349" s="6"/>
    </row>
    <row r="350" spans="12:23" ht="12.75">
      <c r="L350" s="6"/>
      <c r="P350" s="6"/>
      <c r="Q350" s="6"/>
      <c r="R350" s="6"/>
      <c r="S350" s="6"/>
      <c r="T350" s="6"/>
      <c r="U350" s="6"/>
      <c r="W350" s="6"/>
    </row>
    <row r="351" spans="12:23" ht="12.75">
      <c r="L351" s="6"/>
      <c r="P351" s="6"/>
      <c r="Q351" s="6"/>
      <c r="R351" s="6"/>
      <c r="S351" s="6"/>
      <c r="T351" s="6"/>
      <c r="U351" s="6"/>
      <c r="W351" s="6"/>
    </row>
    <row r="352" spans="12:23" ht="12.75">
      <c r="L352" s="6"/>
      <c r="P352" s="6"/>
      <c r="Q352" s="6"/>
      <c r="R352" s="6"/>
      <c r="S352" s="6"/>
      <c r="T352" s="6"/>
      <c r="U352" s="6"/>
      <c r="W352" s="6"/>
    </row>
    <row r="353" spans="12:23" ht="12.75">
      <c r="L353" s="6"/>
      <c r="P353" s="6"/>
      <c r="Q353" s="6"/>
      <c r="R353" s="6"/>
      <c r="S353" s="6"/>
      <c r="T353" s="6"/>
      <c r="U353" s="6"/>
      <c r="W353" s="6"/>
    </row>
    <row r="354" spans="12:23" ht="12.75">
      <c r="L354" s="6"/>
      <c r="P354" s="6"/>
      <c r="Q354" s="6"/>
      <c r="R354" s="6"/>
      <c r="S354" s="6"/>
      <c r="T354" s="6"/>
      <c r="U354" s="6"/>
      <c r="W354" s="6"/>
    </row>
    <row r="355" spans="12:23" ht="12.75">
      <c r="L355" s="6"/>
      <c r="P355" s="6"/>
      <c r="Q355" s="6"/>
      <c r="R355" s="6"/>
      <c r="S355" s="6"/>
      <c r="T355" s="6"/>
      <c r="U355" s="6"/>
      <c r="W355" s="6"/>
    </row>
    <row r="356" spans="12:23" ht="12.75">
      <c r="L356" s="6"/>
      <c r="P356" s="6"/>
      <c r="Q356" s="6"/>
      <c r="R356" s="6"/>
      <c r="S356" s="6"/>
      <c r="T356" s="6"/>
      <c r="U356" s="6"/>
      <c r="W356" s="6"/>
    </row>
    <row r="357" spans="12:23" ht="12.75">
      <c r="L357" s="6"/>
      <c r="P357" s="6"/>
      <c r="Q357" s="6"/>
      <c r="R357" s="6"/>
      <c r="S357" s="6"/>
      <c r="T357" s="6"/>
      <c r="U357" s="6"/>
      <c r="W357" s="6"/>
    </row>
    <row r="358" spans="12:23" ht="12.75">
      <c r="L358" s="6"/>
      <c r="P358" s="6"/>
      <c r="Q358" s="6"/>
      <c r="R358" s="6"/>
      <c r="S358" s="6"/>
      <c r="T358" s="6"/>
      <c r="U358" s="6"/>
      <c r="W358" s="6"/>
    </row>
    <row r="359" spans="12:23" ht="12.75">
      <c r="L359" s="6"/>
      <c r="P359" s="6"/>
      <c r="Q359" s="6"/>
      <c r="R359" s="6"/>
      <c r="S359" s="6"/>
      <c r="T359" s="6"/>
      <c r="U359" s="6"/>
      <c r="W359" s="6"/>
    </row>
    <row r="360" spans="12:23" ht="12.75">
      <c r="L360" s="6"/>
      <c r="P360" s="6"/>
      <c r="Q360" s="6"/>
      <c r="R360" s="6"/>
      <c r="S360" s="6"/>
      <c r="T360" s="6"/>
      <c r="U360" s="6"/>
      <c r="W360" s="6"/>
    </row>
    <row r="361" spans="12:23" ht="12.75">
      <c r="L361" s="6"/>
      <c r="P361" s="6"/>
      <c r="Q361" s="6"/>
      <c r="R361" s="6"/>
      <c r="S361" s="6"/>
      <c r="T361" s="6"/>
      <c r="U361" s="6"/>
      <c r="W361" s="6"/>
    </row>
    <row r="362" spans="12:23" ht="12.75">
      <c r="L362" s="6"/>
      <c r="P362" s="6"/>
      <c r="Q362" s="6"/>
      <c r="R362" s="6"/>
      <c r="S362" s="6"/>
      <c r="T362" s="6"/>
      <c r="U362" s="6"/>
      <c r="W362" s="6"/>
    </row>
    <row r="363" spans="12:23" ht="12.75">
      <c r="L363" s="6"/>
      <c r="P363" s="6"/>
      <c r="Q363" s="6"/>
      <c r="R363" s="6"/>
      <c r="S363" s="6"/>
      <c r="T363" s="6"/>
      <c r="U363" s="6"/>
      <c r="W363" s="6"/>
    </row>
    <row r="364" spans="12:23" ht="12.75">
      <c r="L364" s="6"/>
      <c r="P364" s="6"/>
      <c r="Q364" s="6"/>
      <c r="R364" s="6"/>
      <c r="S364" s="6"/>
      <c r="T364" s="6"/>
      <c r="U364" s="6"/>
      <c r="W364" s="6"/>
    </row>
    <row r="365" spans="12:23" ht="12.75">
      <c r="L365" s="6"/>
      <c r="P365" s="6"/>
      <c r="Q365" s="6"/>
      <c r="R365" s="6"/>
      <c r="S365" s="6"/>
      <c r="T365" s="6"/>
      <c r="U365" s="6"/>
      <c r="W365" s="6"/>
    </row>
    <row r="366" spans="12:23" ht="12.75">
      <c r="L366" s="6"/>
      <c r="P366" s="6"/>
      <c r="Q366" s="6"/>
      <c r="R366" s="6"/>
      <c r="S366" s="6"/>
      <c r="T366" s="6"/>
      <c r="U366" s="6"/>
      <c r="W366" s="6"/>
    </row>
    <row r="367" spans="12:23" ht="12.75">
      <c r="L367" s="6"/>
      <c r="P367" s="6"/>
      <c r="Q367" s="6"/>
      <c r="R367" s="6"/>
      <c r="S367" s="6"/>
      <c r="T367" s="6"/>
      <c r="U367" s="6"/>
      <c r="W367" s="6"/>
    </row>
    <row r="368" spans="12:23" ht="12.75">
      <c r="L368" s="6"/>
      <c r="P368" s="6"/>
      <c r="Q368" s="6"/>
      <c r="R368" s="6"/>
      <c r="S368" s="6"/>
      <c r="T368" s="6"/>
      <c r="U368" s="6"/>
      <c r="W368" s="6"/>
    </row>
    <row r="369" spans="12:23" ht="12.75">
      <c r="L369" s="6"/>
      <c r="P369" s="6"/>
      <c r="Q369" s="6"/>
      <c r="R369" s="6"/>
      <c r="S369" s="6"/>
      <c r="T369" s="6"/>
      <c r="U369" s="6"/>
      <c r="W369" s="6"/>
    </row>
    <row r="370" spans="12:23" ht="12.75">
      <c r="L370" s="6"/>
      <c r="P370" s="6"/>
      <c r="Q370" s="6"/>
      <c r="R370" s="6"/>
      <c r="S370" s="6"/>
      <c r="T370" s="6"/>
      <c r="U370" s="6"/>
      <c r="W370" s="6"/>
    </row>
    <row r="371" spans="12:23" ht="12.75">
      <c r="L371" s="6"/>
      <c r="P371" s="6"/>
      <c r="Q371" s="6"/>
      <c r="R371" s="6"/>
      <c r="S371" s="6"/>
      <c r="T371" s="6"/>
      <c r="U371" s="6"/>
      <c r="W371" s="6"/>
    </row>
    <row r="372" spans="12:23" ht="12.75">
      <c r="L372" s="6"/>
      <c r="P372" s="6"/>
      <c r="Q372" s="6"/>
      <c r="R372" s="6"/>
      <c r="S372" s="6"/>
      <c r="T372" s="6"/>
      <c r="U372" s="6"/>
      <c r="W372" s="6"/>
    </row>
    <row r="373" spans="12:23" ht="12.75">
      <c r="L373" s="6"/>
      <c r="P373" s="6"/>
      <c r="Q373" s="6"/>
      <c r="R373" s="6"/>
      <c r="S373" s="6"/>
      <c r="T373" s="6"/>
      <c r="U373" s="6"/>
      <c r="W373" s="6"/>
    </row>
    <row r="374" spans="12:23" ht="12.75">
      <c r="L374" s="6"/>
      <c r="P374" s="6"/>
      <c r="Q374" s="6"/>
      <c r="R374" s="6"/>
      <c r="S374" s="6"/>
      <c r="T374" s="6"/>
      <c r="U374" s="6"/>
      <c r="W374" s="6"/>
    </row>
    <row r="375" spans="12:23" ht="12.75">
      <c r="L375" s="6"/>
      <c r="P375" s="6"/>
      <c r="Q375" s="6"/>
      <c r="R375" s="6"/>
      <c r="S375" s="6"/>
      <c r="T375" s="6"/>
      <c r="U375" s="6"/>
      <c r="W375" s="6"/>
    </row>
    <row r="376" spans="12:23" ht="12.75">
      <c r="L376" s="6"/>
      <c r="P376" s="6"/>
      <c r="Q376" s="6"/>
      <c r="R376" s="6"/>
      <c r="S376" s="6"/>
      <c r="T376" s="6"/>
      <c r="U376" s="6"/>
      <c r="W376" s="6"/>
    </row>
    <row r="377" spans="12:23" ht="12.75">
      <c r="L377" s="6"/>
      <c r="P377" s="6"/>
      <c r="Q377" s="6"/>
      <c r="R377" s="6"/>
      <c r="S377" s="6"/>
      <c r="T377" s="6"/>
      <c r="U377" s="6"/>
      <c r="W377" s="6"/>
    </row>
    <row r="378" spans="12:23" ht="12.75">
      <c r="L378" s="6"/>
      <c r="P378" s="6"/>
      <c r="Q378" s="6"/>
      <c r="R378" s="6"/>
      <c r="S378" s="6"/>
      <c r="T378" s="6"/>
      <c r="U378" s="6"/>
      <c r="W378" s="6"/>
    </row>
    <row r="379" spans="12:23" ht="12.75">
      <c r="L379" s="6"/>
      <c r="P379" s="6"/>
      <c r="Q379" s="6"/>
      <c r="R379" s="6"/>
      <c r="S379" s="6"/>
      <c r="T379" s="6"/>
      <c r="U379" s="6"/>
      <c r="W379" s="6"/>
    </row>
    <row r="380" spans="12:23" ht="12.75">
      <c r="L380" s="6"/>
      <c r="P380" s="6"/>
      <c r="Q380" s="6"/>
      <c r="R380" s="6"/>
      <c r="S380" s="6"/>
      <c r="T380" s="6"/>
      <c r="U380" s="6"/>
      <c r="W380" s="6"/>
    </row>
    <row r="381" spans="12:23" ht="12.75">
      <c r="L381" s="6"/>
      <c r="P381" s="6"/>
      <c r="Q381" s="6"/>
      <c r="R381" s="6"/>
      <c r="S381" s="6"/>
      <c r="T381" s="6"/>
      <c r="U381" s="6"/>
      <c r="W381" s="6"/>
    </row>
    <row r="382" spans="12:23" ht="12.75">
      <c r="L382" s="6"/>
      <c r="P382" s="6"/>
      <c r="Q382" s="6"/>
      <c r="R382" s="6"/>
      <c r="S382" s="6"/>
      <c r="T382" s="6"/>
      <c r="U382" s="6"/>
      <c r="W382" s="6"/>
    </row>
    <row r="383" spans="12:23" ht="12.75">
      <c r="L383" s="6"/>
      <c r="P383" s="6"/>
      <c r="Q383" s="6"/>
      <c r="R383" s="6"/>
      <c r="S383" s="6"/>
      <c r="T383" s="6"/>
      <c r="U383" s="6"/>
      <c r="W383" s="6"/>
    </row>
    <row r="384" spans="12:23" ht="12.75">
      <c r="L384" s="6"/>
      <c r="P384" s="6"/>
      <c r="Q384" s="6"/>
      <c r="R384" s="6"/>
      <c r="S384" s="6"/>
      <c r="T384" s="6"/>
      <c r="U384" s="6"/>
      <c r="W384" s="6"/>
    </row>
    <row r="385" spans="12:23" ht="12.75">
      <c r="L385" s="6"/>
      <c r="P385" s="6"/>
      <c r="Q385" s="6"/>
      <c r="R385" s="6"/>
      <c r="S385" s="6"/>
      <c r="T385" s="6"/>
      <c r="U385" s="6"/>
      <c r="W385" s="6"/>
    </row>
    <row r="386" spans="12:23" ht="12.75">
      <c r="L386" s="6"/>
      <c r="P386" s="6"/>
      <c r="Q386" s="6"/>
      <c r="R386" s="6"/>
      <c r="S386" s="6"/>
      <c r="T386" s="6"/>
      <c r="U386" s="6"/>
      <c r="W386" s="6"/>
    </row>
    <row r="387" spans="12:23" ht="12.75">
      <c r="L387" s="6"/>
      <c r="P387" s="6"/>
      <c r="Q387" s="6"/>
      <c r="R387" s="6"/>
      <c r="S387" s="6"/>
      <c r="T387" s="6"/>
      <c r="U387" s="6"/>
      <c r="W387" s="6"/>
    </row>
    <row r="388" spans="12:23" ht="12.75">
      <c r="L388" s="6"/>
      <c r="P388" s="6"/>
      <c r="Q388" s="6"/>
      <c r="R388" s="6"/>
      <c r="S388" s="6"/>
      <c r="T388" s="6"/>
      <c r="U388" s="6"/>
      <c r="W388" s="6"/>
    </row>
    <row r="389" spans="12:23" ht="12.75">
      <c r="L389" s="6"/>
      <c r="P389" s="6"/>
      <c r="Q389" s="6"/>
      <c r="R389" s="6"/>
      <c r="S389" s="6"/>
      <c r="T389" s="6"/>
      <c r="U389" s="6"/>
      <c r="W389" s="6"/>
    </row>
    <row r="390" spans="12:23" ht="12.75">
      <c r="L390" s="6"/>
      <c r="P390" s="6"/>
      <c r="Q390" s="6"/>
      <c r="R390" s="6"/>
      <c r="S390" s="6"/>
      <c r="T390" s="6"/>
      <c r="U390" s="6"/>
      <c r="W390" s="6"/>
    </row>
    <row r="391" spans="12:23" ht="12.75">
      <c r="L391" s="6"/>
      <c r="P391" s="6"/>
      <c r="Q391" s="6"/>
      <c r="R391" s="6"/>
      <c r="S391" s="6"/>
      <c r="T391" s="6"/>
      <c r="U391" s="6"/>
      <c r="W391" s="6"/>
    </row>
    <row r="392" spans="12:23" ht="12.75">
      <c r="L392" s="6"/>
      <c r="P392" s="6"/>
      <c r="Q392" s="6"/>
      <c r="R392" s="6"/>
      <c r="S392" s="6"/>
      <c r="T392" s="6"/>
      <c r="U392" s="6"/>
      <c r="W392" s="6"/>
    </row>
    <row r="393" spans="12:23" ht="12.75">
      <c r="L393" s="6"/>
      <c r="P393" s="6"/>
      <c r="Q393" s="6"/>
      <c r="R393" s="6"/>
      <c r="S393" s="6"/>
      <c r="T393" s="6"/>
      <c r="U393" s="6"/>
      <c r="W393" s="6"/>
    </row>
    <row r="394" spans="12:23" ht="12.75">
      <c r="L394" s="6"/>
      <c r="P394" s="6"/>
      <c r="Q394" s="6"/>
      <c r="R394" s="6"/>
      <c r="S394" s="6"/>
      <c r="T394" s="6"/>
      <c r="U394" s="6"/>
      <c r="W394" s="6"/>
    </row>
    <row r="395" spans="12:23" ht="12.75">
      <c r="L395" s="6"/>
      <c r="P395" s="6"/>
      <c r="Q395" s="6"/>
      <c r="R395" s="6"/>
      <c r="S395" s="6"/>
      <c r="T395" s="6"/>
      <c r="U395" s="6"/>
      <c r="W395" s="6"/>
    </row>
    <row r="396" spans="12:23" ht="12.75">
      <c r="L396" s="6"/>
      <c r="P396" s="6"/>
      <c r="Q396" s="6"/>
      <c r="R396" s="6"/>
      <c r="S396" s="6"/>
      <c r="T396" s="6"/>
      <c r="U396" s="6"/>
      <c r="W396" s="6"/>
    </row>
    <row r="397" spans="12:23" ht="12.75">
      <c r="L397" s="6"/>
      <c r="P397" s="6"/>
      <c r="Q397" s="6"/>
      <c r="R397" s="6"/>
      <c r="S397" s="6"/>
      <c r="T397" s="6"/>
      <c r="U397" s="6"/>
      <c r="W397" s="6"/>
    </row>
    <row r="398" spans="12:23" ht="12.75">
      <c r="L398" s="6"/>
      <c r="P398" s="6"/>
      <c r="Q398" s="6"/>
      <c r="R398" s="6"/>
      <c r="S398" s="6"/>
      <c r="T398" s="6"/>
      <c r="U398" s="6"/>
      <c r="W398" s="6"/>
    </row>
    <row r="399" spans="12:23" ht="12.75">
      <c r="L399" s="6"/>
      <c r="P399" s="6"/>
      <c r="Q399" s="6"/>
      <c r="R399" s="6"/>
      <c r="S399" s="6"/>
      <c r="T399" s="6"/>
      <c r="U399" s="6"/>
      <c r="W399" s="6"/>
    </row>
    <row r="400" spans="12:23" ht="12.75">
      <c r="L400" s="6"/>
      <c r="P400" s="6"/>
      <c r="Q400" s="6"/>
      <c r="R400" s="6"/>
      <c r="S400" s="6"/>
      <c r="T400" s="6"/>
      <c r="U400" s="6"/>
      <c r="W400" s="6"/>
    </row>
    <row r="401" spans="12:23" ht="12.75">
      <c r="L401" s="6"/>
      <c r="P401" s="6"/>
      <c r="Q401" s="6"/>
      <c r="R401" s="6"/>
      <c r="S401" s="6"/>
      <c r="T401" s="6"/>
      <c r="U401" s="6"/>
      <c r="W401" s="6"/>
    </row>
    <row r="402" spans="12:23" ht="12.75">
      <c r="L402" s="6"/>
      <c r="P402" s="6"/>
      <c r="Q402" s="6"/>
      <c r="R402" s="6"/>
      <c r="S402" s="6"/>
      <c r="T402" s="6"/>
      <c r="U402" s="6"/>
      <c r="W402" s="6"/>
    </row>
    <row r="403" spans="12:23" ht="12.75">
      <c r="L403" s="6"/>
      <c r="P403" s="6"/>
      <c r="Q403" s="6"/>
      <c r="R403" s="6"/>
      <c r="S403" s="6"/>
      <c r="T403" s="6"/>
      <c r="U403" s="6"/>
      <c r="W403" s="6"/>
    </row>
    <row r="404" spans="12:23" ht="12.75">
      <c r="L404" s="6"/>
      <c r="P404" s="6"/>
      <c r="Q404" s="6"/>
      <c r="R404" s="6"/>
      <c r="S404" s="6"/>
      <c r="T404" s="6"/>
      <c r="U404" s="6"/>
      <c r="W404" s="6"/>
    </row>
    <row r="405" spans="12:23" ht="12.75">
      <c r="L405" s="6"/>
      <c r="P405" s="6"/>
      <c r="Q405" s="6"/>
      <c r="R405" s="6"/>
      <c r="S405" s="6"/>
      <c r="T405" s="6"/>
      <c r="U405" s="6"/>
      <c r="W405" s="6"/>
    </row>
    <row r="406" spans="12:23" ht="12.75">
      <c r="L406" s="6"/>
      <c r="P406" s="6"/>
      <c r="Q406" s="6"/>
      <c r="R406" s="6"/>
      <c r="S406" s="6"/>
      <c r="T406" s="6"/>
      <c r="U406" s="6"/>
      <c r="W406" s="6"/>
    </row>
    <row r="407" spans="12:23" ht="12.75">
      <c r="L407" s="6"/>
      <c r="P407" s="6"/>
      <c r="Q407" s="6"/>
      <c r="R407" s="6"/>
      <c r="S407" s="6"/>
      <c r="T407" s="6"/>
      <c r="U407" s="6"/>
      <c r="W407" s="6"/>
    </row>
    <row r="408" spans="12:23" ht="12.75">
      <c r="L408" s="6"/>
      <c r="P408" s="6"/>
      <c r="Q408" s="6"/>
      <c r="R408" s="6"/>
      <c r="S408" s="6"/>
      <c r="T408" s="6"/>
      <c r="U408" s="6"/>
      <c r="W408" s="6"/>
    </row>
    <row r="409" spans="12:23" ht="12.75">
      <c r="L409" s="6"/>
      <c r="P409" s="6"/>
      <c r="Q409" s="6"/>
      <c r="R409" s="6"/>
      <c r="S409" s="6"/>
      <c r="T409" s="6"/>
      <c r="U409" s="6"/>
      <c r="W409" s="6"/>
    </row>
    <row r="410" spans="12:23" ht="12.75">
      <c r="L410" s="6"/>
      <c r="P410" s="6"/>
      <c r="Q410" s="6"/>
      <c r="R410" s="6"/>
      <c r="S410" s="6"/>
      <c r="T410" s="6"/>
      <c r="U410" s="6"/>
      <c r="W410" s="6"/>
    </row>
    <row r="411" spans="12:23" ht="12.75">
      <c r="L411" s="6"/>
      <c r="P411" s="6"/>
      <c r="Q411" s="6"/>
      <c r="R411" s="6"/>
      <c r="S411" s="6"/>
      <c r="T411" s="6"/>
      <c r="U411" s="6"/>
      <c r="W411" s="6"/>
    </row>
    <row r="412" spans="12:23" ht="12.75">
      <c r="L412" s="6"/>
      <c r="P412" s="6"/>
      <c r="Q412" s="6"/>
      <c r="R412" s="6"/>
      <c r="S412" s="6"/>
      <c r="T412" s="6"/>
      <c r="U412" s="6"/>
      <c r="W412" s="6"/>
    </row>
    <row r="413" spans="12:23" ht="12.75">
      <c r="L413" s="6"/>
      <c r="P413" s="6"/>
      <c r="Q413" s="6"/>
      <c r="R413" s="6"/>
      <c r="S413" s="6"/>
      <c r="T413" s="6"/>
      <c r="U413" s="6"/>
      <c r="W413" s="6"/>
    </row>
    <row r="414" spans="12:23" ht="12.75">
      <c r="L414" s="6"/>
      <c r="P414" s="6"/>
      <c r="Q414" s="6"/>
      <c r="R414" s="6"/>
      <c r="S414" s="6"/>
      <c r="T414" s="6"/>
      <c r="U414" s="6"/>
      <c r="W414" s="6"/>
    </row>
    <row r="415" spans="12:23" ht="12.75">
      <c r="L415" s="6"/>
      <c r="P415" s="6"/>
      <c r="Q415" s="6"/>
      <c r="R415" s="6"/>
      <c r="S415" s="6"/>
      <c r="T415" s="6"/>
      <c r="U415" s="6"/>
      <c r="W415" s="6"/>
    </row>
    <row r="416" spans="12:23" ht="12.75">
      <c r="L416" s="6"/>
      <c r="P416" s="6"/>
      <c r="Q416" s="6"/>
      <c r="R416" s="6"/>
      <c r="S416" s="6"/>
      <c r="T416" s="6"/>
      <c r="U416" s="6"/>
      <c r="W416" s="6"/>
    </row>
    <row r="417" spans="12:23" ht="12.75">
      <c r="L417" s="6"/>
      <c r="P417" s="6"/>
      <c r="Q417" s="6"/>
      <c r="R417" s="6"/>
      <c r="S417" s="6"/>
      <c r="T417" s="6"/>
      <c r="U417" s="6"/>
      <c r="W417" s="6"/>
    </row>
    <row r="418" spans="12:23" ht="12.75">
      <c r="L418" s="6"/>
      <c r="P418" s="6"/>
      <c r="Q418" s="6"/>
      <c r="R418" s="6"/>
      <c r="S418" s="6"/>
      <c r="T418" s="6"/>
      <c r="U418" s="6"/>
      <c r="W418" s="6"/>
    </row>
    <row r="419" spans="12:23" ht="12.75">
      <c r="L419" s="6"/>
      <c r="P419" s="6"/>
      <c r="Q419" s="6"/>
      <c r="R419" s="6"/>
      <c r="S419" s="6"/>
      <c r="T419" s="6"/>
      <c r="U419" s="6"/>
      <c r="W419" s="6"/>
    </row>
    <row r="420" spans="12:23" ht="12.75">
      <c r="L420" s="6"/>
      <c r="P420" s="6"/>
      <c r="Q420" s="6"/>
      <c r="R420" s="6"/>
      <c r="S420" s="6"/>
      <c r="T420" s="6"/>
      <c r="U420" s="6"/>
      <c r="W420" s="6"/>
    </row>
    <row r="421" spans="12:23" ht="12.75">
      <c r="L421" s="6"/>
      <c r="P421" s="6"/>
      <c r="Q421" s="6"/>
      <c r="R421" s="6"/>
      <c r="S421" s="6"/>
      <c r="T421" s="6"/>
      <c r="U421" s="6"/>
      <c r="W421" s="6"/>
    </row>
    <row r="422" spans="12:23" ht="12.75">
      <c r="L422" s="6"/>
      <c r="P422" s="6"/>
      <c r="Q422" s="6"/>
      <c r="R422" s="6"/>
      <c r="S422" s="6"/>
      <c r="T422" s="6"/>
      <c r="U422" s="6"/>
      <c r="W422" s="6"/>
    </row>
    <row r="423" spans="12:23" ht="12.75">
      <c r="L423" s="6"/>
      <c r="P423" s="6"/>
      <c r="Q423" s="6"/>
      <c r="R423" s="6"/>
      <c r="S423" s="6"/>
      <c r="T423" s="6"/>
      <c r="U423" s="6"/>
      <c r="W423" s="6"/>
    </row>
    <row r="424" spans="12:23" ht="12.75">
      <c r="L424" s="6"/>
      <c r="P424" s="6"/>
      <c r="Q424" s="6"/>
      <c r="R424" s="6"/>
      <c r="S424" s="6"/>
      <c r="T424" s="6"/>
      <c r="U424" s="6"/>
      <c r="W424" s="6"/>
    </row>
    <row r="425" spans="12:23" ht="12.75">
      <c r="L425" s="6"/>
      <c r="P425" s="6"/>
      <c r="Q425" s="6"/>
      <c r="R425" s="6"/>
      <c r="S425" s="6"/>
      <c r="T425" s="6"/>
      <c r="U425" s="6"/>
      <c r="W425" s="6"/>
    </row>
    <row r="426" spans="12:23" ht="12.75">
      <c r="L426" s="6"/>
      <c r="P426" s="6"/>
      <c r="Q426" s="6"/>
      <c r="R426" s="6"/>
      <c r="S426" s="6"/>
      <c r="T426" s="6"/>
      <c r="U426" s="6"/>
      <c r="W426" s="6"/>
    </row>
    <row r="427" spans="12:23" ht="12.75">
      <c r="L427" s="6"/>
      <c r="P427" s="6"/>
      <c r="Q427" s="6"/>
      <c r="R427" s="6"/>
      <c r="S427" s="6"/>
      <c r="T427" s="6"/>
      <c r="U427" s="6"/>
      <c r="W427" s="6"/>
    </row>
    <row r="428" spans="12:23" ht="12.75">
      <c r="L428" s="6"/>
      <c r="P428" s="6"/>
      <c r="Q428" s="6"/>
      <c r="R428" s="6"/>
      <c r="S428" s="6"/>
      <c r="T428" s="6"/>
      <c r="U428" s="6"/>
      <c r="W428" s="6"/>
    </row>
    <row r="429" spans="12:23" ht="12.75">
      <c r="L429" s="6"/>
      <c r="P429" s="6"/>
      <c r="Q429" s="6"/>
      <c r="R429" s="6"/>
      <c r="S429" s="6"/>
      <c r="T429" s="6"/>
      <c r="U429" s="6"/>
      <c r="W429" s="6"/>
    </row>
    <row r="430" spans="12:23" ht="12.75">
      <c r="L430" s="6"/>
      <c r="P430" s="6"/>
      <c r="Q430" s="6"/>
      <c r="R430" s="6"/>
      <c r="S430" s="6"/>
      <c r="T430" s="6"/>
      <c r="U430" s="6"/>
      <c r="W430" s="6"/>
    </row>
    <row r="431" spans="12:23" ht="12.75">
      <c r="L431" s="6"/>
      <c r="P431" s="6"/>
      <c r="Q431" s="6"/>
      <c r="R431" s="6"/>
      <c r="S431" s="6"/>
      <c r="T431" s="6"/>
      <c r="U431" s="6"/>
      <c r="W431" s="6"/>
    </row>
    <row r="432" spans="12:23" ht="12.75">
      <c r="L432" s="6"/>
      <c r="P432" s="6"/>
      <c r="Q432" s="6"/>
      <c r="R432" s="6"/>
      <c r="S432" s="6"/>
      <c r="T432" s="6"/>
      <c r="U432" s="6"/>
      <c r="W432" s="6"/>
    </row>
    <row r="433" spans="12:23" ht="12.75">
      <c r="L433" s="6"/>
      <c r="P433" s="6"/>
      <c r="Q433" s="6"/>
      <c r="R433" s="6"/>
      <c r="S433" s="6"/>
      <c r="T433" s="6"/>
      <c r="U433" s="6"/>
      <c r="W433" s="6"/>
    </row>
    <row r="434" spans="12:23" ht="12.75">
      <c r="L434" s="6"/>
      <c r="P434" s="6"/>
      <c r="Q434" s="6"/>
      <c r="R434" s="6"/>
      <c r="S434" s="6"/>
      <c r="T434" s="6"/>
      <c r="U434" s="6"/>
      <c r="W434" s="6"/>
    </row>
    <row r="435" spans="12:23" ht="12.75">
      <c r="L435" s="6"/>
      <c r="P435" s="6"/>
      <c r="Q435" s="6"/>
      <c r="R435" s="6"/>
      <c r="S435" s="6"/>
      <c r="T435" s="6"/>
      <c r="U435" s="6"/>
      <c r="W435" s="6"/>
    </row>
    <row r="436" spans="12:23" ht="12.75">
      <c r="L436" s="6"/>
      <c r="P436" s="6"/>
      <c r="Q436" s="6"/>
      <c r="R436" s="6"/>
      <c r="S436" s="6"/>
      <c r="T436" s="6"/>
      <c r="U436" s="6"/>
      <c r="W436" s="6"/>
    </row>
    <row r="437" spans="12:23" ht="12.75">
      <c r="L437" s="6"/>
      <c r="P437" s="6"/>
      <c r="Q437" s="6"/>
      <c r="R437" s="6"/>
      <c r="S437" s="6"/>
      <c r="T437" s="6"/>
      <c r="U437" s="6"/>
      <c r="W437" s="6"/>
    </row>
    <row r="438" spans="12:23" ht="12.75">
      <c r="L438" s="6"/>
      <c r="P438" s="6"/>
      <c r="Q438" s="6"/>
      <c r="R438" s="6"/>
      <c r="S438" s="6"/>
      <c r="T438" s="6"/>
      <c r="U438" s="6"/>
      <c r="W438" s="6"/>
    </row>
    <row r="439" spans="12:23" ht="12.75">
      <c r="L439" s="6"/>
      <c r="P439" s="6"/>
      <c r="Q439" s="6"/>
      <c r="R439" s="6"/>
      <c r="S439" s="6"/>
      <c r="T439" s="6"/>
      <c r="U439" s="6"/>
      <c r="W439" s="6"/>
    </row>
    <row r="440" spans="12:23" ht="12.75">
      <c r="L440" s="6"/>
      <c r="P440" s="6"/>
      <c r="Q440" s="6"/>
      <c r="R440" s="6"/>
      <c r="S440" s="6"/>
      <c r="T440" s="6"/>
      <c r="U440" s="6"/>
      <c r="W440" s="6"/>
    </row>
    <row r="441" spans="12:23" ht="12.75">
      <c r="L441" s="6"/>
      <c r="P441" s="6"/>
      <c r="Q441" s="6"/>
      <c r="R441" s="6"/>
      <c r="S441" s="6"/>
      <c r="T441" s="6"/>
      <c r="U441" s="6"/>
      <c r="W441" s="6"/>
    </row>
    <row r="442" spans="12:23" ht="12.75">
      <c r="L442" s="6"/>
      <c r="P442" s="6"/>
      <c r="Q442" s="6"/>
      <c r="R442" s="6"/>
      <c r="S442" s="6"/>
      <c r="T442" s="6"/>
      <c r="U442" s="6"/>
      <c r="W442" s="6"/>
    </row>
    <row r="443" spans="12:23" ht="12.75">
      <c r="L443" s="6"/>
      <c r="P443" s="6"/>
      <c r="Q443" s="6"/>
      <c r="R443" s="6"/>
      <c r="S443" s="6"/>
      <c r="T443" s="6"/>
      <c r="U443" s="6"/>
      <c r="W443" s="6"/>
    </row>
    <row r="444" spans="12:23" ht="12.75">
      <c r="L444" s="6"/>
      <c r="P444" s="6"/>
      <c r="Q444" s="6"/>
      <c r="R444" s="6"/>
      <c r="S444" s="6"/>
      <c r="T444" s="6"/>
      <c r="U444" s="6"/>
      <c r="W444" s="6"/>
    </row>
    <row r="445" spans="12:23" ht="12.75">
      <c r="L445" s="6"/>
      <c r="P445" s="6"/>
      <c r="Q445" s="6"/>
      <c r="R445" s="6"/>
      <c r="S445" s="6"/>
      <c r="T445" s="6"/>
      <c r="U445" s="6"/>
      <c r="W445" s="6"/>
    </row>
    <row r="446" spans="12:23" ht="12.75">
      <c r="L446" s="6"/>
      <c r="P446" s="6"/>
      <c r="Q446" s="6"/>
      <c r="R446" s="6"/>
      <c r="S446" s="6"/>
      <c r="T446" s="6"/>
      <c r="U446" s="6"/>
      <c r="W446" s="6"/>
    </row>
    <row r="447" spans="12:23" ht="12.75">
      <c r="L447" s="6"/>
      <c r="P447" s="6"/>
      <c r="Q447" s="6"/>
      <c r="R447" s="6"/>
      <c r="S447" s="6"/>
      <c r="T447" s="6"/>
      <c r="U447" s="6"/>
      <c r="W447" s="6"/>
    </row>
    <row r="448" spans="12:23" ht="12.75">
      <c r="L448" s="6"/>
      <c r="P448" s="6"/>
      <c r="Q448" s="6"/>
      <c r="R448" s="6"/>
      <c r="S448" s="6"/>
      <c r="T448" s="6"/>
      <c r="U448" s="6"/>
      <c r="W448" s="6"/>
    </row>
    <row r="449" spans="12:23" ht="12.75">
      <c r="L449" s="6"/>
      <c r="P449" s="6"/>
      <c r="Q449" s="6"/>
      <c r="R449" s="6"/>
      <c r="S449" s="6"/>
      <c r="T449" s="6"/>
      <c r="U449" s="6"/>
      <c r="W449" s="6"/>
    </row>
    <row r="450" spans="12:23" ht="12.75">
      <c r="L450" s="6"/>
      <c r="P450" s="6"/>
      <c r="Q450" s="6"/>
      <c r="R450" s="6"/>
      <c r="S450" s="6"/>
      <c r="T450" s="6"/>
      <c r="U450" s="6"/>
      <c r="W450" s="6"/>
    </row>
    <row r="451" spans="12:23" ht="12.75">
      <c r="L451" s="6"/>
      <c r="P451" s="6"/>
      <c r="Q451" s="6"/>
      <c r="R451" s="6"/>
      <c r="S451" s="6"/>
      <c r="T451" s="6"/>
      <c r="U451" s="6"/>
      <c r="W451" s="6"/>
    </row>
    <row r="452" spans="12:23" ht="12.75">
      <c r="L452" s="6"/>
      <c r="P452" s="6"/>
      <c r="Q452" s="6"/>
      <c r="R452" s="6"/>
      <c r="S452" s="6"/>
      <c r="T452" s="6"/>
      <c r="U452" s="6"/>
      <c r="W452" s="6"/>
    </row>
    <row r="453" spans="12:23" ht="12.75">
      <c r="L453" s="6"/>
      <c r="P453" s="6"/>
      <c r="Q453" s="6"/>
      <c r="R453" s="6"/>
      <c r="S453" s="6"/>
      <c r="T453" s="6"/>
      <c r="U453" s="6"/>
      <c r="W453" s="6"/>
    </row>
    <row r="454" spans="12:23" ht="12.75">
      <c r="L454" s="6"/>
      <c r="P454" s="6"/>
      <c r="Q454" s="6"/>
      <c r="R454" s="6"/>
      <c r="S454" s="6"/>
      <c r="T454" s="6"/>
      <c r="U454" s="6"/>
      <c r="W454" s="6"/>
    </row>
    <row r="455" spans="12:23" ht="12.75">
      <c r="L455" s="6"/>
      <c r="P455" s="6"/>
      <c r="Q455" s="6"/>
      <c r="R455" s="6"/>
      <c r="S455" s="6"/>
      <c r="T455" s="6"/>
      <c r="U455" s="6"/>
      <c r="W455" s="6"/>
    </row>
    <row r="456" spans="12:23" ht="12.75">
      <c r="L456" s="6"/>
      <c r="P456" s="6"/>
      <c r="Q456" s="6"/>
      <c r="R456" s="6"/>
      <c r="S456" s="6"/>
      <c r="T456" s="6"/>
      <c r="U456" s="6"/>
      <c r="W456" s="6"/>
    </row>
    <row r="457" spans="12:23" ht="12.75">
      <c r="L457" s="6"/>
      <c r="P457" s="6"/>
      <c r="Q457" s="6"/>
      <c r="R457" s="6"/>
      <c r="S457" s="6"/>
      <c r="T457" s="6"/>
      <c r="U457" s="6"/>
      <c r="W457" s="6"/>
    </row>
    <row r="458" spans="12:23" ht="12.75">
      <c r="L458" s="6"/>
      <c r="P458" s="6"/>
      <c r="Q458" s="6"/>
      <c r="R458" s="6"/>
      <c r="S458" s="6"/>
      <c r="T458" s="6"/>
      <c r="U458" s="6"/>
      <c r="W458" s="6"/>
    </row>
    <row r="459" spans="12:23" ht="12.75">
      <c r="L459" s="6"/>
      <c r="P459" s="6"/>
      <c r="Q459" s="6"/>
      <c r="R459" s="6"/>
      <c r="S459" s="6"/>
      <c r="T459" s="6"/>
      <c r="U459" s="6"/>
      <c r="W459" s="6"/>
    </row>
    <row r="460" spans="12:23" ht="12.75">
      <c r="L460" s="6"/>
      <c r="P460" s="6"/>
      <c r="Q460" s="6"/>
      <c r="R460" s="6"/>
      <c r="S460" s="6"/>
      <c r="T460" s="6"/>
      <c r="U460" s="6"/>
      <c r="W460" s="6"/>
    </row>
    <row r="461" spans="12:23" ht="12.75">
      <c r="L461" s="6"/>
      <c r="P461" s="6"/>
      <c r="Q461" s="6"/>
      <c r="R461" s="6"/>
      <c r="S461" s="6"/>
      <c r="T461" s="6"/>
      <c r="U461" s="6"/>
      <c r="W461" s="6"/>
    </row>
    <row r="462" spans="12:23" ht="12.75">
      <c r="L462" s="6"/>
      <c r="P462" s="6"/>
      <c r="Q462" s="6"/>
      <c r="R462" s="6"/>
      <c r="S462" s="6"/>
      <c r="T462" s="6"/>
      <c r="U462" s="6"/>
      <c r="W462" s="6"/>
    </row>
    <row r="463" spans="12:23" ht="12.75">
      <c r="L463" s="6"/>
      <c r="P463" s="6"/>
      <c r="Q463" s="6"/>
      <c r="R463" s="6"/>
      <c r="S463" s="6"/>
      <c r="T463" s="6"/>
      <c r="U463" s="6"/>
      <c r="W463" s="6"/>
    </row>
    <row r="464" spans="12:23" ht="12.75">
      <c r="L464" s="6"/>
      <c r="P464" s="6"/>
      <c r="Q464" s="6"/>
      <c r="R464" s="6"/>
      <c r="S464" s="6"/>
      <c r="T464" s="6"/>
      <c r="U464" s="6"/>
      <c r="W464" s="6"/>
    </row>
    <row r="465" spans="12:23" ht="12.75">
      <c r="L465" s="6"/>
      <c r="P465" s="6"/>
      <c r="Q465" s="6"/>
      <c r="R465" s="6"/>
      <c r="S465" s="6"/>
      <c r="T465" s="6"/>
      <c r="U465" s="6"/>
      <c r="W465" s="6"/>
    </row>
    <row r="466" spans="12:23" ht="12.75">
      <c r="L466" s="6"/>
      <c r="P466" s="6"/>
      <c r="Q466" s="6"/>
      <c r="R466" s="6"/>
      <c r="S466" s="6"/>
      <c r="T466" s="6"/>
      <c r="U466" s="6"/>
      <c r="W466" s="6"/>
    </row>
    <row r="467" spans="12:23" ht="12.75">
      <c r="L467" s="6"/>
      <c r="P467" s="6"/>
      <c r="Q467" s="6"/>
      <c r="R467" s="6"/>
      <c r="S467" s="6"/>
      <c r="T467" s="6"/>
      <c r="U467" s="6"/>
      <c r="W467" s="6"/>
    </row>
    <row r="468" spans="12:23" ht="12.75">
      <c r="L468" s="6"/>
      <c r="P468" s="6"/>
      <c r="Q468" s="6"/>
      <c r="R468" s="6"/>
      <c r="S468" s="6"/>
      <c r="T468" s="6"/>
      <c r="U468" s="6"/>
      <c r="W468" s="6"/>
    </row>
    <row r="469" spans="12:23" ht="12.75">
      <c r="L469" s="6"/>
      <c r="P469" s="6"/>
      <c r="Q469" s="6"/>
      <c r="R469" s="6"/>
      <c r="S469" s="6"/>
      <c r="T469" s="6"/>
      <c r="U469" s="6"/>
      <c r="W469" s="6"/>
    </row>
    <row r="470" spans="12:23" ht="12.75">
      <c r="L470" s="6"/>
      <c r="P470" s="6"/>
      <c r="Q470" s="6"/>
      <c r="R470" s="6"/>
      <c r="S470" s="6"/>
      <c r="T470" s="6"/>
      <c r="U470" s="6"/>
      <c r="W470" s="6"/>
    </row>
    <row r="471" spans="12:23" ht="12.75">
      <c r="L471" s="6"/>
      <c r="P471" s="6"/>
      <c r="Q471" s="6"/>
      <c r="R471" s="6"/>
      <c r="S471" s="6"/>
      <c r="T471" s="6"/>
      <c r="U471" s="6"/>
      <c r="W471" s="6"/>
    </row>
    <row r="472" spans="12:23" ht="12.75">
      <c r="L472" s="6"/>
      <c r="P472" s="6"/>
      <c r="Q472" s="6"/>
      <c r="R472" s="6"/>
      <c r="S472" s="6"/>
      <c r="T472" s="6"/>
      <c r="U472" s="6"/>
      <c r="W472" s="6"/>
    </row>
    <row r="473" spans="12:23" ht="12.75">
      <c r="L473" s="6"/>
      <c r="P473" s="6"/>
      <c r="Q473" s="6"/>
      <c r="R473" s="6"/>
      <c r="S473" s="6"/>
      <c r="T473" s="6"/>
      <c r="U473" s="6"/>
      <c r="W473" s="6"/>
    </row>
    <row r="474" spans="12:23" ht="12.75">
      <c r="L474" s="6"/>
      <c r="P474" s="6"/>
      <c r="Q474" s="6"/>
      <c r="R474" s="6"/>
      <c r="S474" s="6"/>
      <c r="T474" s="6"/>
      <c r="U474" s="6"/>
      <c r="W474" s="6"/>
    </row>
    <row r="475" spans="12:23" ht="12.75">
      <c r="L475" s="6"/>
      <c r="P475" s="6"/>
      <c r="Q475" s="6"/>
      <c r="R475" s="6"/>
      <c r="S475" s="6"/>
      <c r="T475" s="6"/>
      <c r="U475" s="6"/>
      <c r="W475" s="6"/>
    </row>
    <row r="476" spans="12:23" ht="12.75">
      <c r="L476" s="6"/>
      <c r="P476" s="6"/>
      <c r="Q476" s="6"/>
      <c r="R476" s="6"/>
      <c r="S476" s="6"/>
      <c r="T476" s="6"/>
      <c r="U476" s="6"/>
      <c r="W476" s="6"/>
    </row>
    <row r="477" spans="12:23" ht="12.75">
      <c r="L477" s="6"/>
      <c r="P477" s="6"/>
      <c r="Q477" s="6"/>
      <c r="R477" s="6"/>
      <c r="S477" s="6"/>
      <c r="T477" s="6"/>
      <c r="U477" s="6"/>
      <c r="W477" s="6"/>
    </row>
    <row r="478" spans="12:23" ht="12.75">
      <c r="L478" s="6"/>
      <c r="P478" s="6"/>
      <c r="Q478" s="6"/>
      <c r="R478" s="6"/>
      <c r="S478" s="6"/>
      <c r="T478" s="6"/>
      <c r="U478" s="6"/>
      <c r="W478" s="6"/>
    </row>
    <row r="479" spans="12:23" ht="12.75">
      <c r="L479" s="6"/>
      <c r="P479" s="6"/>
      <c r="Q479" s="6"/>
      <c r="R479" s="6"/>
      <c r="S479" s="6"/>
      <c r="T479" s="6"/>
      <c r="U479" s="6"/>
      <c r="W479" s="6"/>
    </row>
    <row r="480" spans="12:23" ht="12.75">
      <c r="L480" s="6"/>
      <c r="P480" s="6"/>
      <c r="Q480" s="6"/>
      <c r="R480" s="6"/>
      <c r="S480" s="6"/>
      <c r="T480" s="6"/>
      <c r="U480" s="6"/>
      <c r="W480" s="6"/>
    </row>
    <row r="481" spans="12:23" ht="12.75">
      <c r="L481" s="6"/>
      <c r="P481" s="6"/>
      <c r="Q481" s="6"/>
      <c r="R481" s="6"/>
      <c r="S481" s="6"/>
      <c r="T481" s="6"/>
      <c r="U481" s="6"/>
      <c r="W481" s="6"/>
    </row>
    <row r="482" spans="12:23" ht="12.75">
      <c r="L482" s="6"/>
      <c r="P482" s="6"/>
      <c r="Q482" s="6"/>
      <c r="R482" s="6"/>
      <c r="S482" s="6"/>
      <c r="T482" s="6"/>
      <c r="U482" s="6"/>
      <c r="W482" s="6"/>
    </row>
    <row r="483" spans="12:23" ht="12.75">
      <c r="L483" s="6"/>
      <c r="P483" s="6"/>
      <c r="Q483" s="6"/>
      <c r="R483" s="6"/>
      <c r="S483" s="6"/>
      <c r="T483" s="6"/>
      <c r="U483" s="6"/>
      <c r="W483" s="6"/>
    </row>
    <row r="484" spans="12:23" ht="12.75">
      <c r="L484" s="6"/>
      <c r="P484" s="6"/>
      <c r="Q484" s="6"/>
      <c r="R484" s="6"/>
      <c r="S484" s="6"/>
      <c r="T484" s="6"/>
      <c r="U484" s="6"/>
      <c r="W484" s="6"/>
    </row>
    <row r="485" spans="12:23" ht="12.75">
      <c r="L485" s="6"/>
      <c r="P485" s="6"/>
      <c r="Q485" s="6"/>
      <c r="R485" s="6"/>
      <c r="S485" s="6"/>
      <c r="T485" s="6"/>
      <c r="U485" s="6"/>
      <c r="W485" s="6"/>
    </row>
    <row r="486" spans="12:23" ht="12.75">
      <c r="L486" s="6"/>
      <c r="P486" s="6"/>
      <c r="Q486" s="6"/>
      <c r="R486" s="6"/>
      <c r="S486" s="6"/>
      <c r="T486" s="6"/>
      <c r="U486" s="6"/>
      <c r="W486" s="6"/>
    </row>
    <row r="487" spans="12:23" ht="12.75">
      <c r="L487" s="6"/>
      <c r="P487" s="6"/>
      <c r="Q487" s="6"/>
      <c r="R487" s="6"/>
      <c r="S487" s="6"/>
      <c r="T487" s="6"/>
      <c r="U487" s="6"/>
      <c r="W487" s="6"/>
    </row>
    <row r="488" spans="12:23" ht="12.75">
      <c r="L488" s="6"/>
      <c r="P488" s="6"/>
      <c r="Q488" s="6"/>
      <c r="R488" s="6"/>
      <c r="S488" s="6"/>
      <c r="T488" s="6"/>
      <c r="U488" s="6"/>
      <c r="W488" s="6"/>
    </row>
    <row r="489" spans="12:23" ht="12.75">
      <c r="L489" s="6"/>
      <c r="P489" s="6"/>
      <c r="Q489" s="6"/>
      <c r="R489" s="6"/>
      <c r="S489" s="6"/>
      <c r="T489" s="6"/>
      <c r="U489" s="6"/>
      <c r="W489" s="6"/>
    </row>
    <row r="490" spans="12:23" ht="12.75">
      <c r="L490" s="6"/>
      <c r="P490" s="6"/>
      <c r="Q490" s="6"/>
      <c r="R490" s="6"/>
      <c r="S490" s="6"/>
      <c r="T490" s="6"/>
      <c r="U490" s="6"/>
      <c r="W490" s="6"/>
    </row>
    <row r="491" spans="12:23" ht="12.75">
      <c r="L491" s="6"/>
      <c r="P491" s="6"/>
      <c r="Q491" s="6"/>
      <c r="R491" s="6"/>
      <c r="S491" s="6"/>
      <c r="T491" s="6"/>
      <c r="U491" s="6"/>
      <c r="W491" s="6"/>
    </row>
    <row r="492" spans="12:23" ht="12.75">
      <c r="L492" s="6"/>
      <c r="P492" s="6"/>
      <c r="Q492" s="6"/>
      <c r="R492" s="6"/>
      <c r="S492" s="6"/>
      <c r="T492" s="6"/>
      <c r="U492" s="6"/>
      <c r="W492" s="6"/>
    </row>
    <row r="493" spans="12:23" ht="12.75">
      <c r="L493" s="6"/>
      <c r="P493" s="6"/>
      <c r="Q493" s="6"/>
      <c r="R493" s="6"/>
      <c r="S493" s="6"/>
      <c r="T493" s="6"/>
      <c r="U493" s="6"/>
      <c r="W493" s="6"/>
    </row>
    <row r="494" spans="12:23" ht="12.75">
      <c r="L494" s="6"/>
      <c r="P494" s="6"/>
      <c r="Q494" s="6"/>
      <c r="R494" s="6"/>
      <c r="S494" s="6"/>
      <c r="T494" s="6"/>
      <c r="U494" s="6"/>
      <c r="W494" s="6"/>
    </row>
    <row r="495" spans="12:23" ht="12.75">
      <c r="L495" s="6"/>
      <c r="P495" s="6"/>
      <c r="Q495" s="6"/>
      <c r="R495" s="6"/>
      <c r="S495" s="6"/>
      <c r="T495" s="6"/>
      <c r="U495" s="6"/>
      <c r="W495" s="6"/>
    </row>
    <row r="496" spans="12:23" ht="12.75">
      <c r="L496" s="6"/>
      <c r="P496" s="6"/>
      <c r="Q496" s="6"/>
      <c r="R496" s="6"/>
      <c r="S496" s="6"/>
      <c r="T496" s="6"/>
      <c r="U496" s="6"/>
      <c r="W496" s="6"/>
    </row>
    <row r="497" spans="12:23" ht="12.75">
      <c r="L497" s="6"/>
      <c r="P497" s="6"/>
      <c r="Q497" s="6"/>
      <c r="R497" s="6"/>
      <c r="S497" s="6"/>
      <c r="T497" s="6"/>
      <c r="U497" s="6"/>
      <c r="W497" s="6"/>
    </row>
    <row r="498" spans="12:23" ht="12.75">
      <c r="L498" s="6"/>
      <c r="P498" s="6"/>
      <c r="Q498" s="6"/>
      <c r="R498" s="6"/>
      <c r="S498" s="6"/>
      <c r="T498" s="6"/>
      <c r="U498" s="6"/>
      <c r="W498" s="6"/>
    </row>
    <row r="499" spans="12:23" ht="12.75">
      <c r="L499" s="6"/>
      <c r="P499" s="6"/>
      <c r="Q499" s="6"/>
      <c r="R499" s="6"/>
      <c r="S499" s="6"/>
      <c r="T499" s="6"/>
      <c r="U499" s="6"/>
      <c r="W499" s="6"/>
    </row>
    <row r="500" spans="12:23" ht="12.75">
      <c r="L500" s="6"/>
      <c r="P500" s="6"/>
      <c r="Q500" s="6"/>
      <c r="R500" s="6"/>
      <c r="S500" s="6"/>
      <c r="T500" s="6"/>
      <c r="U500" s="6"/>
      <c r="W500" s="6"/>
    </row>
    <row r="501" spans="12:23" ht="12.75">
      <c r="L501" s="6"/>
      <c r="P501" s="6"/>
      <c r="Q501" s="6"/>
      <c r="R501" s="6"/>
      <c r="S501" s="6"/>
      <c r="T501" s="6"/>
      <c r="U501" s="6"/>
      <c r="W501" s="6"/>
    </row>
    <row r="502" spans="12:23" ht="12.75">
      <c r="L502" s="6"/>
      <c r="P502" s="6"/>
      <c r="Q502" s="6"/>
      <c r="R502" s="6"/>
      <c r="S502" s="6"/>
      <c r="T502" s="6"/>
      <c r="U502" s="6"/>
      <c r="W502" s="6"/>
    </row>
    <row r="503" spans="12:23" ht="12.75">
      <c r="L503" s="6"/>
      <c r="P503" s="6"/>
      <c r="Q503" s="6"/>
      <c r="R503" s="6"/>
      <c r="S503" s="6"/>
      <c r="T503" s="6"/>
      <c r="U503" s="6"/>
      <c r="W503" s="6"/>
    </row>
    <row r="504" spans="12:23" ht="12.75">
      <c r="L504" s="6"/>
      <c r="P504" s="6"/>
      <c r="Q504" s="6"/>
      <c r="R504" s="6"/>
      <c r="S504" s="6"/>
      <c r="T504" s="6"/>
      <c r="U504" s="6"/>
      <c r="W504" s="6"/>
    </row>
    <row r="505" spans="12:23" ht="12.75">
      <c r="L505" s="6"/>
      <c r="P505" s="6"/>
      <c r="Q505" s="6"/>
      <c r="R505" s="6"/>
      <c r="S505" s="6"/>
      <c r="T505" s="6"/>
      <c r="U505" s="6"/>
      <c r="W505" s="6"/>
    </row>
    <row r="506" spans="12:23" ht="12.75">
      <c r="L506" s="6"/>
      <c r="P506" s="6"/>
      <c r="Q506" s="6"/>
      <c r="R506" s="6"/>
      <c r="S506" s="6"/>
      <c r="T506" s="6"/>
      <c r="U506" s="6"/>
      <c r="W506" s="6"/>
    </row>
    <row r="507" spans="12:23" ht="12.75">
      <c r="L507" s="6"/>
      <c r="P507" s="6"/>
      <c r="Q507" s="6"/>
      <c r="R507" s="6"/>
      <c r="S507" s="6"/>
      <c r="T507" s="6"/>
      <c r="U507" s="6"/>
      <c r="W507" s="6"/>
    </row>
    <row r="508" spans="12:23" ht="12.75">
      <c r="L508" s="6"/>
      <c r="P508" s="6"/>
      <c r="Q508" s="6"/>
      <c r="R508" s="6"/>
      <c r="S508" s="6"/>
      <c r="T508" s="6"/>
      <c r="U508" s="6"/>
      <c r="W508" s="6"/>
    </row>
    <row r="509" spans="12:23" ht="12.75">
      <c r="L509" s="6"/>
      <c r="P509" s="6"/>
      <c r="Q509" s="6"/>
      <c r="R509" s="6"/>
      <c r="S509" s="6"/>
      <c r="T509" s="6"/>
      <c r="U509" s="6"/>
      <c r="W509" s="6"/>
    </row>
    <row r="510" spans="12:23" ht="12.75">
      <c r="L510" s="6"/>
      <c r="P510" s="6"/>
      <c r="Q510" s="6"/>
      <c r="R510" s="6"/>
      <c r="S510" s="6"/>
      <c r="T510" s="6"/>
      <c r="U510" s="6"/>
      <c r="W510" s="6"/>
    </row>
    <row r="511" spans="12:23" ht="12.75">
      <c r="L511" s="6"/>
      <c r="P511" s="6"/>
      <c r="Q511" s="6"/>
      <c r="R511" s="6"/>
      <c r="S511" s="6"/>
      <c r="T511" s="6"/>
      <c r="U511" s="6"/>
      <c r="W511" s="6"/>
    </row>
    <row r="512" spans="12:23" ht="12.75">
      <c r="L512" s="6"/>
      <c r="P512" s="6"/>
      <c r="Q512" s="6"/>
      <c r="R512" s="6"/>
      <c r="S512" s="6"/>
      <c r="T512" s="6"/>
      <c r="U512" s="6"/>
      <c r="W512" s="6"/>
    </row>
    <row r="513" spans="12:23" ht="12.75">
      <c r="L513" s="6"/>
      <c r="P513" s="6"/>
      <c r="Q513" s="6"/>
      <c r="R513" s="6"/>
      <c r="S513" s="6"/>
      <c r="T513" s="6"/>
      <c r="U513" s="6"/>
      <c r="W513" s="6"/>
    </row>
    <row r="514" spans="12:23" ht="12.75">
      <c r="L514" s="6"/>
      <c r="P514" s="6"/>
      <c r="Q514" s="6"/>
      <c r="R514" s="6"/>
      <c r="S514" s="6"/>
      <c r="T514" s="6"/>
      <c r="U514" s="6"/>
      <c r="W514" s="6"/>
    </row>
    <row r="515" spans="12:23" ht="12.75">
      <c r="L515" s="6"/>
      <c r="P515" s="6"/>
      <c r="Q515" s="6"/>
      <c r="R515" s="6"/>
      <c r="S515" s="6"/>
      <c r="T515" s="6"/>
      <c r="U515" s="6"/>
      <c r="W515" s="6"/>
    </row>
    <row r="516" spans="12:23" ht="12.75">
      <c r="L516" s="6"/>
      <c r="P516" s="6"/>
      <c r="Q516" s="6"/>
      <c r="R516" s="6"/>
      <c r="S516" s="6"/>
      <c r="T516" s="6"/>
      <c r="U516" s="6"/>
      <c r="W516" s="6"/>
    </row>
    <row r="517" spans="12:23" ht="12.75">
      <c r="L517" s="6"/>
      <c r="P517" s="6"/>
      <c r="Q517" s="6"/>
      <c r="R517" s="6"/>
      <c r="S517" s="6"/>
      <c r="T517" s="6"/>
      <c r="U517" s="6"/>
      <c r="W517" s="6"/>
    </row>
    <row r="518" spans="12:23" ht="12.75">
      <c r="L518" s="6"/>
      <c r="P518" s="6"/>
      <c r="Q518" s="6"/>
      <c r="R518" s="6"/>
      <c r="S518" s="6"/>
      <c r="T518" s="6"/>
      <c r="U518" s="6"/>
      <c r="W518" s="6"/>
    </row>
    <row r="519" spans="12:23" ht="12.75">
      <c r="L519" s="6"/>
      <c r="P519" s="6"/>
      <c r="Q519" s="6"/>
      <c r="R519" s="6"/>
      <c r="S519" s="6"/>
      <c r="T519" s="6"/>
      <c r="U519" s="6"/>
      <c r="W519" s="6"/>
    </row>
    <row r="520" spans="12:23" ht="12.75">
      <c r="L520" s="6"/>
      <c r="P520" s="6"/>
      <c r="Q520" s="6"/>
      <c r="R520" s="6"/>
      <c r="S520" s="6"/>
      <c r="T520" s="6"/>
      <c r="U520" s="6"/>
      <c r="W520" s="6"/>
    </row>
    <row r="521" spans="12:23" ht="12.75">
      <c r="L521" s="6"/>
      <c r="P521" s="6"/>
      <c r="Q521" s="6"/>
      <c r="R521" s="6"/>
      <c r="S521" s="6"/>
      <c r="T521" s="6"/>
      <c r="U521" s="6"/>
      <c r="W521" s="6"/>
    </row>
    <row r="522" spans="12:23" ht="12.75">
      <c r="L522" s="6"/>
      <c r="P522" s="6"/>
      <c r="Q522" s="6"/>
      <c r="R522" s="6"/>
      <c r="S522" s="6"/>
      <c r="T522" s="6"/>
      <c r="U522" s="6"/>
      <c r="W522" s="6"/>
    </row>
    <row r="523" spans="12:23" ht="12.75">
      <c r="L523" s="6"/>
      <c r="P523" s="6"/>
      <c r="Q523" s="6"/>
      <c r="R523" s="6"/>
      <c r="S523" s="6"/>
      <c r="T523" s="6"/>
      <c r="U523" s="6"/>
      <c r="W523" s="6"/>
    </row>
    <row r="524" spans="12:23" ht="12.75">
      <c r="L524" s="6"/>
      <c r="P524" s="6"/>
      <c r="Q524" s="6"/>
      <c r="R524" s="6"/>
      <c r="S524" s="6"/>
      <c r="T524" s="6"/>
      <c r="U524" s="6"/>
      <c r="W524" s="6"/>
    </row>
    <row r="525" spans="12:23" ht="12.75">
      <c r="L525" s="6"/>
      <c r="P525" s="6"/>
      <c r="Q525" s="6"/>
      <c r="R525" s="6"/>
      <c r="S525" s="6"/>
      <c r="T525" s="6"/>
      <c r="U525" s="6"/>
      <c r="W525" s="6"/>
    </row>
    <row r="526" spans="12:23" ht="12.75">
      <c r="L526" s="6"/>
      <c r="P526" s="6"/>
      <c r="Q526" s="6"/>
      <c r="R526" s="6"/>
      <c r="S526" s="6"/>
      <c r="T526" s="6"/>
      <c r="U526" s="6"/>
      <c r="W526" s="6"/>
    </row>
    <row r="527" spans="12:23" ht="12.75">
      <c r="L527" s="6"/>
      <c r="P527" s="6"/>
      <c r="Q527" s="6"/>
      <c r="R527" s="6"/>
      <c r="S527" s="6"/>
      <c r="T527" s="6"/>
      <c r="U527" s="6"/>
      <c r="W527" s="6"/>
    </row>
    <row r="528" spans="12:23" ht="12.75">
      <c r="L528" s="6"/>
      <c r="P528" s="6"/>
      <c r="Q528" s="6"/>
      <c r="R528" s="6"/>
      <c r="S528" s="6"/>
      <c r="T528" s="6"/>
      <c r="U528" s="6"/>
      <c r="W528" s="6"/>
    </row>
    <row r="529" spans="12:23" ht="12.75">
      <c r="L529" s="6"/>
      <c r="P529" s="6"/>
      <c r="Q529" s="6"/>
      <c r="R529" s="6"/>
      <c r="S529" s="6"/>
      <c r="T529" s="6"/>
      <c r="U529" s="6"/>
      <c r="W529" s="6"/>
    </row>
    <row r="530" spans="12:23" ht="12.75">
      <c r="L530" s="6"/>
      <c r="P530" s="6"/>
      <c r="Q530" s="6"/>
      <c r="R530" s="6"/>
      <c r="S530" s="6"/>
      <c r="T530" s="6"/>
      <c r="U530" s="6"/>
      <c r="W530" s="6"/>
    </row>
    <row r="531" spans="12:23" ht="12.75">
      <c r="L531" s="6"/>
      <c r="P531" s="6"/>
      <c r="Q531" s="6"/>
      <c r="R531" s="6"/>
      <c r="S531" s="6"/>
      <c r="T531" s="6"/>
      <c r="U531" s="6"/>
      <c r="W531" s="6"/>
    </row>
    <row r="532" spans="12:23" ht="12.75">
      <c r="L532" s="6"/>
      <c r="P532" s="6"/>
      <c r="Q532" s="6"/>
      <c r="R532" s="6"/>
      <c r="S532" s="6"/>
      <c r="T532" s="6"/>
      <c r="U532" s="6"/>
      <c r="W532" s="6"/>
    </row>
    <row r="533" spans="12:23" ht="12.75">
      <c r="L533" s="6"/>
      <c r="P533" s="6"/>
      <c r="Q533" s="6"/>
      <c r="R533" s="6"/>
      <c r="S533" s="6"/>
      <c r="T533" s="6"/>
      <c r="U533" s="6"/>
      <c r="W533" s="6"/>
    </row>
    <row r="534" spans="12:23" ht="12.75">
      <c r="L534" s="6"/>
      <c r="P534" s="6"/>
      <c r="Q534" s="6"/>
      <c r="R534" s="6"/>
      <c r="S534" s="6"/>
      <c r="T534" s="6"/>
      <c r="U534" s="6"/>
      <c r="W534" s="6"/>
    </row>
    <row r="535" spans="12:23" ht="12.75">
      <c r="L535" s="6"/>
      <c r="P535" s="6"/>
      <c r="Q535" s="6"/>
      <c r="R535" s="6"/>
      <c r="S535" s="6"/>
      <c r="T535" s="6"/>
      <c r="U535" s="6"/>
      <c r="W535" s="6"/>
    </row>
    <row r="536" spans="12:23" ht="12.75">
      <c r="L536" s="6"/>
      <c r="P536" s="6"/>
      <c r="Q536" s="6"/>
      <c r="R536" s="6"/>
      <c r="S536" s="6"/>
      <c r="T536" s="6"/>
      <c r="U536" s="6"/>
      <c r="W536" s="6"/>
    </row>
    <row r="537" spans="12:23" ht="12.75">
      <c r="L537" s="6"/>
      <c r="P537" s="6"/>
      <c r="Q537" s="6"/>
      <c r="R537" s="6"/>
      <c r="S537" s="6"/>
      <c r="T537" s="6"/>
      <c r="U537" s="6"/>
      <c r="W537" s="6"/>
    </row>
    <row r="538" spans="12:23" ht="12.75">
      <c r="L538" s="6"/>
      <c r="P538" s="6"/>
      <c r="Q538" s="6"/>
      <c r="R538" s="6"/>
      <c r="S538" s="6"/>
      <c r="T538" s="6"/>
      <c r="U538" s="6"/>
      <c r="W538" s="6"/>
    </row>
    <row r="539" spans="12:23" ht="12.75">
      <c r="L539" s="6"/>
      <c r="P539" s="6"/>
      <c r="Q539" s="6"/>
      <c r="R539" s="6"/>
      <c r="S539" s="6"/>
      <c r="T539" s="6"/>
      <c r="U539" s="6"/>
      <c r="W539" s="6"/>
    </row>
    <row r="540" spans="12:23" ht="12.75">
      <c r="L540" s="6"/>
      <c r="P540" s="6"/>
      <c r="Q540" s="6"/>
      <c r="R540" s="6"/>
      <c r="S540" s="6"/>
      <c r="T540" s="6"/>
      <c r="U540" s="6"/>
      <c r="W540" s="6"/>
    </row>
    <row r="541" spans="12:23" ht="12.75">
      <c r="L541" s="6"/>
      <c r="P541" s="6"/>
      <c r="Q541" s="6"/>
      <c r="R541" s="6"/>
      <c r="S541" s="6"/>
      <c r="T541" s="6"/>
      <c r="U541" s="6"/>
      <c r="W541" s="6"/>
    </row>
    <row r="542" spans="12:23" ht="12.75">
      <c r="L542" s="6"/>
      <c r="P542" s="6"/>
      <c r="Q542" s="6"/>
      <c r="R542" s="6"/>
      <c r="S542" s="6"/>
      <c r="T542" s="6"/>
      <c r="U542" s="6"/>
      <c r="W542" s="6"/>
    </row>
    <row r="543" spans="12:23" ht="12.75">
      <c r="L543" s="6"/>
      <c r="P543" s="6"/>
      <c r="Q543" s="6"/>
      <c r="R543" s="6"/>
      <c r="S543" s="6"/>
      <c r="T543" s="6"/>
      <c r="U543" s="6"/>
      <c r="W543" s="6"/>
    </row>
    <row r="544" spans="12:23" ht="12.75">
      <c r="L544" s="6"/>
      <c r="P544" s="6"/>
      <c r="Q544" s="6"/>
      <c r="R544" s="6"/>
      <c r="S544" s="6"/>
      <c r="T544" s="6"/>
      <c r="U544" s="6"/>
      <c r="W544" s="6"/>
    </row>
    <row r="545" spans="12:23" ht="12.75">
      <c r="L545" s="6"/>
      <c r="P545" s="6"/>
      <c r="Q545" s="6"/>
      <c r="R545" s="6"/>
      <c r="S545" s="6"/>
      <c r="T545" s="6"/>
      <c r="U545" s="6"/>
      <c r="W545" s="6"/>
    </row>
    <row r="546" spans="12:23" ht="12.75">
      <c r="L546" s="6"/>
      <c r="P546" s="6"/>
      <c r="Q546" s="6"/>
      <c r="R546" s="6"/>
      <c r="S546" s="6"/>
      <c r="T546" s="6"/>
      <c r="U546" s="6"/>
      <c r="W546" s="6"/>
    </row>
    <row r="547" spans="12:23" ht="12.75">
      <c r="L547" s="6"/>
      <c r="P547" s="6"/>
      <c r="Q547" s="6"/>
      <c r="R547" s="6"/>
      <c r="S547" s="6"/>
      <c r="T547" s="6"/>
      <c r="U547" s="6"/>
      <c r="W547" s="6"/>
    </row>
    <row r="548" spans="12:23" ht="12.75">
      <c r="L548" s="6"/>
      <c r="P548" s="6"/>
      <c r="Q548" s="6"/>
      <c r="R548" s="6"/>
      <c r="S548" s="6"/>
      <c r="T548" s="6"/>
      <c r="U548" s="6"/>
      <c r="W548" s="6"/>
    </row>
    <row r="549" spans="12:23" ht="12.75">
      <c r="L549" s="6"/>
      <c r="P549" s="6"/>
      <c r="Q549" s="6"/>
      <c r="R549" s="6"/>
      <c r="S549" s="6"/>
      <c r="T549" s="6"/>
      <c r="U549" s="6"/>
      <c r="W549" s="6"/>
    </row>
    <row r="550" spans="12:23" ht="12.75">
      <c r="L550" s="6"/>
      <c r="P550" s="6"/>
      <c r="Q550" s="6"/>
      <c r="R550" s="6"/>
      <c r="S550" s="6"/>
      <c r="T550" s="6"/>
      <c r="U550" s="6"/>
      <c r="W550" s="6"/>
    </row>
    <row r="551" spans="12:23" ht="12.75">
      <c r="L551" s="6"/>
      <c r="P551" s="6"/>
      <c r="Q551" s="6"/>
      <c r="R551" s="6"/>
      <c r="S551" s="6"/>
      <c r="T551" s="6"/>
      <c r="U551" s="6"/>
      <c r="W551" s="6"/>
    </row>
    <row r="552" spans="12:23" ht="12.75">
      <c r="L552" s="6"/>
      <c r="P552" s="6"/>
      <c r="Q552" s="6"/>
      <c r="R552" s="6"/>
      <c r="S552" s="6"/>
      <c r="T552" s="6"/>
      <c r="U552" s="6"/>
      <c r="W552" s="6"/>
    </row>
    <row r="553" spans="12:23" ht="12.75">
      <c r="L553" s="6"/>
      <c r="P553" s="6"/>
      <c r="Q553" s="6"/>
      <c r="R553" s="6"/>
      <c r="S553" s="6"/>
      <c r="T553" s="6"/>
      <c r="U553" s="6"/>
      <c r="W553" s="6"/>
    </row>
    <row r="554" spans="12:23" ht="12.75">
      <c r="L554" s="6"/>
      <c r="P554" s="6"/>
      <c r="Q554" s="6"/>
      <c r="R554" s="6"/>
      <c r="S554" s="6"/>
      <c r="T554" s="6"/>
      <c r="U554" s="6"/>
      <c r="W554" s="6"/>
    </row>
    <row r="555" spans="12:23" ht="12.75">
      <c r="L555" s="6"/>
      <c r="P555" s="6"/>
      <c r="Q555" s="6"/>
      <c r="R555" s="6"/>
      <c r="S555" s="6"/>
      <c r="T555" s="6"/>
      <c r="U555" s="6"/>
      <c r="W555" s="6"/>
    </row>
    <row r="556" spans="12:23" ht="12.75">
      <c r="L556" s="6"/>
      <c r="P556" s="6"/>
      <c r="Q556" s="6"/>
      <c r="R556" s="6"/>
      <c r="S556" s="6"/>
      <c r="T556" s="6"/>
      <c r="U556" s="6"/>
      <c r="W556" s="6"/>
    </row>
    <row r="557" spans="12:23" ht="12.75">
      <c r="L557" s="6"/>
      <c r="P557" s="6"/>
      <c r="Q557" s="6"/>
      <c r="R557" s="6"/>
      <c r="S557" s="6"/>
      <c r="T557" s="6"/>
      <c r="U557" s="6"/>
      <c r="W557" s="6"/>
    </row>
    <row r="558" spans="12:23" ht="12.75">
      <c r="L558" s="6"/>
      <c r="P558" s="6"/>
      <c r="Q558" s="6"/>
      <c r="R558" s="6"/>
      <c r="S558" s="6"/>
      <c r="T558" s="6"/>
      <c r="U558" s="6"/>
      <c r="W558" s="6"/>
    </row>
    <row r="559" spans="12:23" ht="12.75">
      <c r="L559" s="6"/>
      <c r="P559" s="6"/>
      <c r="Q559" s="6"/>
      <c r="R559" s="6"/>
      <c r="S559" s="6"/>
      <c r="T559" s="6"/>
      <c r="U559" s="6"/>
      <c r="W559" s="6"/>
    </row>
    <row r="560" spans="12:23" ht="12.75">
      <c r="L560" s="6"/>
      <c r="P560" s="6"/>
      <c r="Q560" s="6"/>
      <c r="R560" s="6"/>
      <c r="S560" s="6"/>
      <c r="T560" s="6"/>
      <c r="U560" s="6"/>
      <c r="W560" s="6"/>
    </row>
    <row r="561" spans="12:23" ht="12.75">
      <c r="L561" s="6"/>
      <c r="P561" s="6"/>
      <c r="Q561" s="6"/>
      <c r="R561" s="6"/>
      <c r="S561" s="6"/>
      <c r="T561" s="6"/>
      <c r="U561" s="6"/>
      <c r="W561" s="6"/>
    </row>
    <row r="562" spans="12:23" ht="12.75">
      <c r="L562" s="6"/>
      <c r="P562" s="6"/>
      <c r="Q562" s="6"/>
      <c r="R562" s="6"/>
      <c r="S562" s="6"/>
      <c r="T562" s="6"/>
      <c r="U562" s="6"/>
      <c r="W562" s="6"/>
    </row>
    <row r="563" spans="12:23" ht="12.75">
      <c r="L563" s="6"/>
      <c r="P563" s="6"/>
      <c r="Q563" s="6"/>
      <c r="R563" s="6"/>
      <c r="S563" s="6"/>
      <c r="T563" s="6"/>
      <c r="U563" s="6"/>
      <c r="W563" s="6"/>
    </row>
    <row r="564" spans="12:23" ht="12.75">
      <c r="L564" s="6"/>
      <c r="P564" s="6"/>
      <c r="Q564" s="6"/>
      <c r="R564" s="6"/>
      <c r="S564" s="6"/>
      <c r="T564" s="6"/>
      <c r="U564" s="6"/>
      <c r="W564" s="6"/>
    </row>
    <row r="565" spans="12:23" ht="12.75">
      <c r="L565" s="6"/>
      <c r="P565" s="6"/>
      <c r="Q565" s="6"/>
      <c r="R565" s="6"/>
      <c r="S565" s="6"/>
      <c r="T565" s="6"/>
      <c r="U565" s="6"/>
      <c r="W565" s="6"/>
    </row>
    <row r="566" spans="12:23" ht="12.75">
      <c r="L566" s="6"/>
      <c r="P566" s="6"/>
      <c r="Q566" s="6"/>
      <c r="R566" s="6"/>
      <c r="S566" s="6"/>
      <c r="T566" s="6"/>
      <c r="U566" s="6"/>
      <c r="W566" s="6"/>
    </row>
    <row r="567" spans="12:23" ht="12.75">
      <c r="L567" s="6"/>
      <c r="P567" s="6"/>
      <c r="Q567" s="6"/>
      <c r="R567" s="6"/>
      <c r="S567" s="6"/>
      <c r="T567" s="6"/>
      <c r="U567" s="6"/>
      <c r="W567" s="6"/>
    </row>
    <row r="568" spans="12:23" ht="12.75">
      <c r="L568" s="6"/>
      <c r="P568" s="6"/>
      <c r="Q568" s="6"/>
      <c r="R568" s="6"/>
      <c r="S568" s="6"/>
      <c r="T568" s="6"/>
      <c r="U568" s="6"/>
      <c r="W568" s="6"/>
    </row>
    <row r="569" spans="12:23" ht="12.75">
      <c r="L569" s="6"/>
      <c r="P569" s="6"/>
      <c r="Q569" s="6"/>
      <c r="R569" s="6"/>
      <c r="S569" s="6"/>
      <c r="T569" s="6"/>
      <c r="U569" s="6"/>
      <c r="W569" s="6"/>
    </row>
    <row r="570" spans="12:23" ht="12.75">
      <c r="L570" s="6"/>
      <c r="P570" s="6"/>
      <c r="Q570" s="6"/>
      <c r="R570" s="6"/>
      <c r="S570" s="6"/>
      <c r="T570" s="6"/>
      <c r="U570" s="6"/>
      <c r="W570" s="6"/>
    </row>
    <row r="571" spans="12:23" ht="12.75">
      <c r="L571" s="6"/>
      <c r="P571" s="6"/>
      <c r="Q571" s="6"/>
      <c r="R571" s="6"/>
      <c r="S571" s="6"/>
      <c r="T571" s="6"/>
      <c r="U571" s="6"/>
      <c r="W571" s="6"/>
    </row>
    <row r="572" spans="12:23" ht="12.75">
      <c r="L572" s="6"/>
      <c r="P572" s="6"/>
      <c r="Q572" s="6"/>
      <c r="R572" s="6"/>
      <c r="S572" s="6"/>
      <c r="T572" s="6"/>
      <c r="U572" s="6"/>
      <c r="W572" s="6"/>
    </row>
    <row r="573" spans="12:23" ht="12.75">
      <c r="L573" s="6"/>
      <c r="P573" s="6"/>
      <c r="Q573" s="6"/>
      <c r="R573" s="6"/>
      <c r="S573" s="6"/>
      <c r="T573" s="6"/>
      <c r="U573" s="6"/>
      <c r="W573" s="6"/>
    </row>
    <row r="574" spans="12:23" ht="12.75">
      <c r="L574" s="6"/>
      <c r="P574" s="6"/>
      <c r="Q574" s="6"/>
      <c r="R574" s="6"/>
      <c r="S574" s="6"/>
      <c r="T574" s="6"/>
      <c r="U574" s="6"/>
      <c r="W574" s="6"/>
    </row>
    <row r="575" spans="12:23" ht="12.75">
      <c r="L575" s="6"/>
      <c r="P575" s="6"/>
      <c r="Q575" s="6"/>
      <c r="R575" s="6"/>
      <c r="S575" s="6"/>
      <c r="T575" s="6"/>
      <c r="U575" s="6"/>
      <c r="W575" s="6"/>
    </row>
    <row r="576" spans="12:23" ht="12.75">
      <c r="L576" s="6"/>
      <c r="P576" s="6"/>
      <c r="Q576" s="6"/>
      <c r="R576" s="6"/>
      <c r="S576" s="6"/>
      <c r="T576" s="6"/>
      <c r="U576" s="6"/>
      <c r="W576" s="6"/>
    </row>
    <row r="577" spans="12:23" ht="12.75">
      <c r="L577" s="6"/>
      <c r="P577" s="6"/>
      <c r="Q577" s="6"/>
      <c r="R577" s="6"/>
      <c r="S577" s="6"/>
      <c r="T577" s="6"/>
      <c r="U577" s="6"/>
      <c r="W577" s="6"/>
    </row>
    <row r="578" spans="12:23" ht="12.75">
      <c r="L578" s="6"/>
      <c r="P578" s="6"/>
      <c r="Q578" s="6"/>
      <c r="R578" s="6"/>
      <c r="S578" s="6"/>
      <c r="T578" s="6"/>
      <c r="U578" s="6"/>
      <c r="W578" s="6"/>
    </row>
    <row r="579" spans="12:23" ht="12.75">
      <c r="L579" s="6"/>
      <c r="P579" s="6"/>
      <c r="Q579" s="6"/>
      <c r="R579" s="6"/>
      <c r="S579" s="6"/>
      <c r="T579" s="6"/>
      <c r="U579" s="6"/>
      <c r="W579" s="6"/>
    </row>
    <row r="580" spans="12:23" ht="12.75">
      <c r="L580" s="6"/>
      <c r="P580" s="6"/>
      <c r="Q580" s="6"/>
      <c r="R580" s="6"/>
      <c r="S580" s="6"/>
      <c r="T580" s="6"/>
      <c r="U580" s="6"/>
      <c r="W580" s="6"/>
    </row>
    <row r="581" spans="12:23" ht="12.75">
      <c r="L581" s="6"/>
      <c r="P581" s="6"/>
      <c r="Q581" s="6"/>
      <c r="R581" s="6"/>
      <c r="S581" s="6"/>
      <c r="T581" s="6"/>
      <c r="U581" s="6"/>
      <c r="W581" s="6"/>
    </row>
    <row r="582" spans="12:23" ht="12.75">
      <c r="L582" s="6"/>
      <c r="P582" s="6"/>
      <c r="Q582" s="6"/>
      <c r="R582" s="6"/>
      <c r="S582" s="6"/>
      <c r="T582" s="6"/>
      <c r="U582" s="6"/>
      <c r="W582" s="6"/>
    </row>
    <row r="583" spans="12:23" ht="12.75">
      <c r="L583" s="6"/>
      <c r="P583" s="6"/>
      <c r="Q583" s="6"/>
      <c r="R583" s="6"/>
      <c r="S583" s="6"/>
      <c r="T583" s="6"/>
      <c r="U583" s="6"/>
      <c r="W583" s="6"/>
    </row>
    <row r="584" spans="12:23" ht="12.75">
      <c r="L584" s="6"/>
      <c r="P584" s="6"/>
      <c r="Q584" s="6"/>
      <c r="R584" s="6"/>
      <c r="S584" s="6"/>
      <c r="T584" s="6"/>
      <c r="U584" s="6"/>
      <c r="W584" s="6"/>
    </row>
    <row r="585" spans="12:23" ht="12.75">
      <c r="L585" s="6"/>
      <c r="P585" s="6"/>
      <c r="Q585" s="6"/>
      <c r="R585" s="6"/>
      <c r="S585" s="6"/>
      <c r="T585" s="6"/>
      <c r="U585" s="6"/>
      <c r="W585" s="6"/>
    </row>
    <row r="586" spans="12:23" ht="12.75">
      <c r="L586" s="6"/>
      <c r="P586" s="6"/>
      <c r="Q586" s="6"/>
      <c r="R586" s="6"/>
      <c r="S586" s="6"/>
      <c r="T586" s="6"/>
      <c r="U586" s="6"/>
      <c r="W586" s="6"/>
    </row>
    <row r="587" spans="12:23" ht="12.75">
      <c r="L587" s="6"/>
      <c r="P587" s="6"/>
      <c r="Q587" s="6"/>
      <c r="R587" s="6"/>
      <c r="S587" s="6"/>
      <c r="T587" s="6"/>
      <c r="U587" s="6"/>
      <c r="W587" s="6"/>
    </row>
    <row r="588" spans="12:23" ht="12.75">
      <c r="L588" s="6"/>
      <c r="P588" s="6"/>
      <c r="Q588" s="6"/>
      <c r="R588" s="6"/>
      <c r="S588" s="6"/>
      <c r="T588" s="6"/>
      <c r="U588" s="6"/>
      <c r="W588" s="6"/>
    </row>
    <row r="589" spans="12:23" ht="12.75">
      <c r="L589" s="6"/>
      <c r="P589" s="6"/>
      <c r="Q589" s="6"/>
      <c r="R589" s="6"/>
      <c r="S589" s="6"/>
      <c r="T589" s="6"/>
      <c r="U589" s="6"/>
      <c r="W589" s="6"/>
    </row>
    <row r="590" spans="12:23" ht="12.75">
      <c r="L590" s="6"/>
      <c r="P590" s="6"/>
      <c r="Q590" s="6"/>
      <c r="R590" s="6"/>
      <c r="S590" s="6"/>
      <c r="T590" s="6"/>
      <c r="U590" s="6"/>
      <c r="W590" s="6"/>
    </row>
    <row r="591" spans="12:23" ht="12.75">
      <c r="L591" s="6"/>
      <c r="P591" s="6"/>
      <c r="Q591" s="6"/>
      <c r="R591" s="6"/>
      <c r="S591" s="6"/>
      <c r="T591" s="6"/>
      <c r="U591" s="6"/>
      <c r="W591" s="6"/>
    </row>
    <row r="592" spans="12:23" ht="12.75">
      <c r="L592" s="6"/>
      <c r="P592" s="6"/>
      <c r="Q592" s="6"/>
      <c r="R592" s="6"/>
      <c r="S592" s="6"/>
      <c r="T592" s="6"/>
      <c r="U592" s="6"/>
      <c r="W592" s="6"/>
    </row>
    <row r="593" spans="12:23" ht="12.75">
      <c r="L593" s="6"/>
      <c r="P593" s="6"/>
      <c r="Q593" s="6"/>
      <c r="R593" s="6"/>
      <c r="S593" s="6"/>
      <c r="T593" s="6"/>
      <c r="U593" s="6"/>
      <c r="W593" s="6"/>
    </row>
    <row r="594" spans="12:23" ht="12.75">
      <c r="L594" s="6"/>
      <c r="P594" s="6"/>
      <c r="Q594" s="6"/>
      <c r="R594" s="6"/>
      <c r="S594" s="6"/>
      <c r="T594" s="6"/>
      <c r="U594" s="6"/>
      <c r="W594" s="6"/>
    </row>
    <row r="595" spans="12:23" ht="12.75">
      <c r="L595" s="6"/>
      <c r="P595" s="6"/>
      <c r="Q595" s="6"/>
      <c r="R595" s="6"/>
      <c r="S595" s="6"/>
      <c r="T595" s="6"/>
      <c r="U595" s="6"/>
      <c r="W595" s="6"/>
    </row>
    <row r="596" spans="12:23" ht="12.75">
      <c r="L596" s="6"/>
      <c r="P596" s="6"/>
      <c r="Q596" s="6"/>
      <c r="R596" s="6"/>
      <c r="S596" s="6"/>
      <c r="T596" s="6"/>
      <c r="U596" s="6"/>
      <c r="W596" s="6"/>
    </row>
    <row r="597" spans="12:23" ht="12.75">
      <c r="L597" s="6"/>
      <c r="P597" s="6"/>
      <c r="Q597" s="6"/>
      <c r="R597" s="6"/>
      <c r="S597" s="6"/>
      <c r="T597" s="6"/>
      <c r="U597" s="6"/>
      <c r="W597" s="6"/>
    </row>
    <row r="598" spans="12:23" ht="12.75">
      <c r="L598" s="6"/>
      <c r="P598" s="6"/>
      <c r="Q598" s="6"/>
      <c r="R598" s="6"/>
      <c r="S598" s="6"/>
      <c r="T598" s="6"/>
      <c r="U598" s="6"/>
      <c r="W598" s="6"/>
    </row>
    <row r="599" spans="12:23" ht="12.75">
      <c r="L599" s="6"/>
      <c r="P599" s="6"/>
      <c r="Q599" s="6"/>
      <c r="R599" s="6"/>
      <c r="S599" s="6"/>
      <c r="T599" s="6"/>
      <c r="U599" s="6"/>
      <c r="W599" s="6"/>
    </row>
    <row r="600" spans="12:23" ht="12.75">
      <c r="L600" s="6"/>
      <c r="P600" s="6"/>
      <c r="Q600" s="6"/>
      <c r="R600" s="6"/>
      <c r="S600" s="6"/>
      <c r="T600" s="6"/>
      <c r="U600" s="6"/>
      <c r="W600" s="6"/>
    </row>
    <row r="601" spans="12:23" ht="12.75">
      <c r="L601" s="6"/>
      <c r="P601" s="6"/>
      <c r="Q601" s="6"/>
      <c r="R601" s="6"/>
      <c r="S601" s="6"/>
      <c r="T601" s="6"/>
      <c r="U601" s="6"/>
      <c r="W601" s="6"/>
    </row>
    <row r="602" spans="12:23" ht="12.75">
      <c r="L602" s="6"/>
      <c r="P602" s="6"/>
      <c r="Q602" s="6"/>
      <c r="R602" s="6"/>
      <c r="S602" s="6"/>
      <c r="T602" s="6"/>
      <c r="U602" s="6"/>
      <c r="W602" s="6"/>
    </row>
    <row r="603" spans="12:23" ht="12.75">
      <c r="L603" s="6"/>
      <c r="P603" s="6"/>
      <c r="Q603" s="6"/>
      <c r="R603" s="6"/>
      <c r="S603" s="6"/>
      <c r="T603" s="6"/>
      <c r="U603" s="6"/>
      <c r="W603" s="6"/>
    </row>
    <row r="604" spans="12:23" ht="12.75">
      <c r="L604" s="6"/>
      <c r="P604" s="6"/>
      <c r="Q604" s="6"/>
      <c r="R604" s="6"/>
      <c r="S604" s="6"/>
      <c r="T604" s="6"/>
      <c r="U604" s="6"/>
      <c r="W604" s="6"/>
    </row>
    <row r="605" spans="12:23" ht="12.75">
      <c r="L605" s="6"/>
      <c r="P605" s="6"/>
      <c r="Q605" s="6"/>
      <c r="R605" s="6"/>
      <c r="S605" s="6"/>
      <c r="T605" s="6"/>
      <c r="U605" s="6"/>
      <c r="W605" s="6"/>
    </row>
    <row r="606" spans="12:23" ht="12.75">
      <c r="L606" s="6"/>
      <c r="P606" s="6"/>
      <c r="Q606" s="6"/>
      <c r="R606" s="6"/>
      <c r="S606" s="6"/>
      <c r="T606" s="6"/>
      <c r="U606" s="6"/>
      <c r="W606" s="6"/>
    </row>
    <row r="607" spans="12:23" ht="12.75">
      <c r="L607" s="6"/>
      <c r="P607" s="6"/>
      <c r="Q607" s="6"/>
      <c r="R607" s="6"/>
      <c r="S607" s="6"/>
      <c r="T607" s="6"/>
      <c r="U607" s="6"/>
      <c r="W607" s="6"/>
    </row>
    <row r="608" spans="12:23" ht="12.75">
      <c r="L608" s="6"/>
      <c r="P608" s="6"/>
      <c r="Q608" s="6"/>
      <c r="R608" s="6"/>
      <c r="S608" s="6"/>
      <c r="T608" s="6"/>
      <c r="U608" s="6"/>
      <c r="W608" s="6"/>
    </row>
    <row r="609" spans="12:23" ht="12.75">
      <c r="L609" s="6"/>
      <c r="P609" s="6"/>
      <c r="Q609" s="6"/>
      <c r="R609" s="6"/>
      <c r="S609" s="6"/>
      <c r="T609" s="6"/>
      <c r="U609" s="6"/>
      <c r="W609" s="6"/>
    </row>
    <row r="610" spans="12:23" ht="12.75">
      <c r="L610" s="6"/>
      <c r="P610" s="6"/>
      <c r="Q610" s="6"/>
      <c r="R610" s="6"/>
      <c r="S610" s="6"/>
      <c r="T610" s="6"/>
      <c r="U610" s="6"/>
      <c r="W610" s="6"/>
    </row>
    <row r="611" spans="12:23" ht="12.75">
      <c r="L611" s="6"/>
      <c r="P611" s="6"/>
      <c r="Q611" s="6"/>
      <c r="R611" s="6"/>
      <c r="S611" s="6"/>
      <c r="T611" s="6"/>
      <c r="U611" s="6"/>
      <c r="W611" s="6"/>
    </row>
    <row r="612" spans="12:23" ht="12.75">
      <c r="L612" s="6"/>
      <c r="P612" s="6"/>
      <c r="Q612" s="6"/>
      <c r="R612" s="6"/>
      <c r="S612" s="6"/>
      <c r="T612" s="6"/>
      <c r="U612" s="6"/>
      <c r="W612" s="6"/>
    </row>
    <row r="613" spans="12:23" ht="12.75">
      <c r="L613" s="6"/>
      <c r="P613" s="6"/>
      <c r="Q613" s="6"/>
      <c r="R613" s="6"/>
      <c r="S613" s="6"/>
      <c r="T613" s="6"/>
      <c r="U613" s="6"/>
      <c r="W613" s="6"/>
    </row>
    <row r="614" spans="12:23" ht="12.75">
      <c r="L614" s="6"/>
      <c r="P614" s="6"/>
      <c r="Q614" s="6"/>
      <c r="R614" s="6"/>
      <c r="S614" s="6"/>
      <c r="T614" s="6"/>
      <c r="U614" s="6"/>
      <c r="W614" s="6"/>
    </row>
    <row r="615" spans="12:23" ht="12.75">
      <c r="L615" s="6"/>
      <c r="P615" s="6"/>
      <c r="Q615" s="6"/>
      <c r="R615" s="6"/>
      <c r="S615" s="6"/>
      <c r="T615" s="6"/>
      <c r="U615" s="6"/>
      <c r="W615" s="6"/>
    </row>
    <row r="616" spans="12:23" ht="12.75">
      <c r="L616" s="6"/>
      <c r="P616" s="6"/>
      <c r="Q616" s="6"/>
      <c r="R616" s="6"/>
      <c r="S616" s="6"/>
      <c r="T616" s="6"/>
      <c r="U616" s="6"/>
      <c r="W616" s="6"/>
    </row>
    <row r="617" spans="12:23" ht="12.75">
      <c r="L617" s="6"/>
      <c r="P617" s="6"/>
      <c r="Q617" s="6"/>
      <c r="R617" s="6"/>
      <c r="S617" s="6"/>
      <c r="T617" s="6"/>
      <c r="U617" s="6"/>
      <c r="W617" s="6"/>
    </row>
    <row r="618" spans="12:23" ht="12.75">
      <c r="L618" s="6"/>
      <c r="P618" s="6"/>
      <c r="Q618" s="6"/>
      <c r="R618" s="6"/>
      <c r="S618" s="6"/>
      <c r="T618" s="6"/>
      <c r="U618" s="6"/>
      <c r="W618" s="6"/>
    </row>
    <row r="619" spans="12:23" ht="12.75">
      <c r="L619" s="6"/>
      <c r="P619" s="6"/>
      <c r="Q619" s="6"/>
      <c r="R619" s="6"/>
      <c r="S619" s="6"/>
      <c r="T619" s="6"/>
      <c r="U619" s="6"/>
      <c r="W619" s="6"/>
    </row>
    <row r="620" spans="12:23" ht="12.75">
      <c r="L620" s="6"/>
      <c r="P620" s="6"/>
      <c r="Q620" s="6"/>
      <c r="R620" s="6"/>
      <c r="S620" s="6"/>
      <c r="T620" s="6"/>
      <c r="U620" s="6"/>
      <c r="W620" s="6"/>
    </row>
    <row r="621" spans="12:23" ht="12.75">
      <c r="L621" s="6"/>
      <c r="P621" s="6"/>
      <c r="Q621" s="6"/>
      <c r="R621" s="6"/>
      <c r="S621" s="6"/>
      <c r="T621" s="6"/>
      <c r="U621" s="6"/>
      <c r="W621" s="6"/>
    </row>
    <row r="622" spans="12:23" ht="12.75">
      <c r="L622" s="6"/>
      <c r="P622" s="6"/>
      <c r="Q622" s="6"/>
      <c r="R622" s="6"/>
      <c r="S622" s="6"/>
      <c r="T622" s="6"/>
      <c r="U622" s="6"/>
      <c r="W622" s="6"/>
    </row>
    <row r="623" spans="12:23" ht="12.75">
      <c r="L623" s="6"/>
      <c r="P623" s="6"/>
      <c r="Q623" s="6"/>
      <c r="R623" s="6"/>
      <c r="S623" s="6"/>
      <c r="T623" s="6"/>
      <c r="U623" s="6"/>
      <c r="W623" s="6"/>
    </row>
    <row r="624" spans="12:23" ht="12.75">
      <c r="L624" s="6"/>
      <c r="P624" s="6"/>
      <c r="Q624" s="6"/>
      <c r="R624" s="6"/>
      <c r="S624" s="6"/>
      <c r="T624" s="6"/>
      <c r="U624" s="6"/>
      <c r="W624" s="6"/>
    </row>
    <row r="625" spans="12:23" ht="12.75">
      <c r="L625" s="6"/>
      <c r="P625" s="6"/>
      <c r="Q625" s="6"/>
      <c r="R625" s="6"/>
      <c r="S625" s="6"/>
      <c r="T625" s="6"/>
      <c r="U625" s="6"/>
      <c r="W625" s="6"/>
    </row>
    <row r="626" spans="12:23" ht="12.75">
      <c r="L626" s="6"/>
      <c r="P626" s="6"/>
      <c r="Q626" s="6"/>
      <c r="R626" s="6"/>
      <c r="S626" s="6"/>
      <c r="T626" s="6"/>
      <c r="U626" s="6"/>
      <c r="W626" s="6"/>
    </row>
    <row r="627" spans="12:23" ht="12.75">
      <c r="L627" s="6"/>
      <c r="P627" s="6"/>
      <c r="Q627" s="6"/>
      <c r="R627" s="6"/>
      <c r="S627" s="6"/>
      <c r="T627" s="6"/>
      <c r="U627" s="6"/>
      <c r="W627" s="6"/>
    </row>
    <row r="628" spans="12:23" ht="12.75">
      <c r="L628" s="6"/>
      <c r="P628" s="6"/>
      <c r="Q628" s="6"/>
      <c r="R628" s="6"/>
      <c r="S628" s="6"/>
      <c r="T628" s="6"/>
      <c r="U628" s="6"/>
      <c r="W628" s="6"/>
    </row>
    <row r="629" spans="12:23" ht="12.75">
      <c r="L629" s="6"/>
      <c r="P629" s="6"/>
      <c r="Q629" s="6"/>
      <c r="R629" s="6"/>
      <c r="S629" s="6"/>
      <c r="T629" s="6"/>
      <c r="U629" s="6"/>
      <c r="W629" s="6"/>
    </row>
    <row r="630" spans="12:23" ht="12.75">
      <c r="L630" s="6"/>
      <c r="P630" s="6"/>
      <c r="Q630" s="6"/>
      <c r="R630" s="6"/>
      <c r="S630" s="6"/>
      <c r="T630" s="6"/>
      <c r="U630" s="6"/>
      <c r="W630" s="6"/>
    </row>
    <row r="631" spans="12:23" ht="12.75">
      <c r="L631" s="6"/>
      <c r="P631" s="6"/>
      <c r="Q631" s="6"/>
      <c r="R631" s="6"/>
      <c r="S631" s="6"/>
      <c r="T631" s="6"/>
      <c r="U631" s="6"/>
      <c r="W631" s="6"/>
    </row>
    <row r="632" spans="12:23" ht="12.75">
      <c r="L632" s="6"/>
      <c r="P632" s="6"/>
      <c r="Q632" s="6"/>
      <c r="R632" s="6"/>
      <c r="S632" s="6"/>
      <c r="T632" s="6"/>
      <c r="U632" s="6"/>
      <c r="W632" s="6"/>
    </row>
    <row r="633" spans="12:23" ht="12.75">
      <c r="L633" s="6"/>
      <c r="P633" s="6"/>
      <c r="Q633" s="6"/>
      <c r="R633" s="6"/>
      <c r="S633" s="6"/>
      <c r="T633" s="6"/>
      <c r="U633" s="6"/>
      <c r="W633" s="6"/>
    </row>
    <row r="634" spans="12:23" ht="12.75">
      <c r="L634" s="6"/>
      <c r="P634" s="6"/>
      <c r="Q634" s="6"/>
      <c r="R634" s="6"/>
      <c r="S634" s="6"/>
      <c r="T634" s="6"/>
      <c r="U634" s="6"/>
      <c r="W634" s="6"/>
    </row>
    <row r="635" spans="12:23" ht="12.75">
      <c r="L635" s="6"/>
      <c r="P635" s="6"/>
      <c r="Q635" s="6"/>
      <c r="R635" s="6"/>
      <c r="S635" s="6"/>
      <c r="T635" s="6"/>
      <c r="U635" s="6"/>
      <c r="W635" s="6"/>
    </row>
    <row r="636" spans="12:23" ht="12.75">
      <c r="L636" s="6"/>
      <c r="P636" s="6"/>
      <c r="Q636" s="6"/>
      <c r="R636" s="6"/>
      <c r="S636" s="6"/>
      <c r="T636" s="6"/>
      <c r="U636" s="6"/>
      <c r="W636" s="6"/>
    </row>
    <row r="637" spans="12:23" ht="12.75">
      <c r="L637" s="6"/>
      <c r="P637" s="6"/>
      <c r="Q637" s="6"/>
      <c r="R637" s="6"/>
      <c r="S637" s="6"/>
      <c r="T637" s="6"/>
      <c r="U637" s="6"/>
      <c r="W637" s="6"/>
    </row>
    <row r="638" spans="12:23" ht="12.75">
      <c r="L638" s="6"/>
      <c r="P638" s="6"/>
      <c r="Q638" s="6"/>
      <c r="R638" s="6"/>
      <c r="S638" s="6"/>
      <c r="T638" s="6"/>
      <c r="U638" s="6"/>
      <c r="W638" s="6"/>
    </row>
    <row r="639" spans="12:23" ht="12.75">
      <c r="L639" s="6"/>
      <c r="P639" s="6"/>
      <c r="Q639" s="6"/>
      <c r="R639" s="6"/>
      <c r="S639" s="6"/>
      <c r="T639" s="6"/>
      <c r="U639" s="6"/>
      <c r="W639" s="6"/>
    </row>
    <row r="640" spans="12:23" ht="12.75">
      <c r="L640" s="6"/>
      <c r="P640" s="6"/>
      <c r="Q640" s="6"/>
      <c r="R640" s="6"/>
      <c r="S640" s="6"/>
      <c r="T640" s="6"/>
      <c r="U640" s="6"/>
      <c r="W640" s="6"/>
    </row>
    <row r="641" spans="12:23" ht="12.75">
      <c r="L641" s="6"/>
      <c r="P641" s="6"/>
      <c r="Q641" s="6"/>
      <c r="R641" s="6"/>
      <c r="S641" s="6"/>
      <c r="T641" s="6"/>
      <c r="U641" s="6"/>
      <c r="W641" s="6"/>
    </row>
    <row r="642" spans="12:23" ht="12.75">
      <c r="L642" s="6"/>
      <c r="P642" s="6"/>
      <c r="Q642" s="6"/>
      <c r="R642" s="6"/>
      <c r="S642" s="6"/>
      <c r="T642" s="6"/>
      <c r="U642" s="6"/>
      <c r="W642" s="6"/>
    </row>
    <row r="643" spans="12:23" ht="12.75">
      <c r="L643" s="6"/>
      <c r="P643" s="6"/>
      <c r="Q643" s="6"/>
      <c r="R643" s="6"/>
      <c r="S643" s="6"/>
      <c r="T643" s="6"/>
      <c r="U643" s="6"/>
      <c r="W643" s="6"/>
    </row>
    <row r="644" spans="12:23" ht="12.75">
      <c r="L644" s="6"/>
      <c r="P644" s="6"/>
      <c r="Q644" s="6"/>
      <c r="R644" s="6"/>
      <c r="S644" s="6"/>
      <c r="T644" s="6"/>
      <c r="U644" s="6"/>
      <c r="W644" s="6"/>
    </row>
    <row r="645" spans="12:23" ht="12.75">
      <c r="L645" s="6"/>
      <c r="P645" s="6"/>
      <c r="Q645" s="6"/>
      <c r="R645" s="6"/>
      <c r="S645" s="6"/>
      <c r="T645" s="6"/>
      <c r="U645" s="6"/>
      <c r="W645" s="6"/>
    </row>
    <row r="646" spans="12:23" ht="12.75">
      <c r="L646" s="6"/>
      <c r="P646" s="6"/>
      <c r="Q646" s="6"/>
      <c r="R646" s="6"/>
      <c r="S646" s="6"/>
      <c r="T646" s="6"/>
      <c r="U646" s="6"/>
      <c r="W646" s="6"/>
    </row>
    <row r="647" spans="12:23" ht="12.75">
      <c r="L647" s="6"/>
      <c r="P647" s="6"/>
      <c r="Q647" s="6"/>
      <c r="R647" s="6"/>
      <c r="S647" s="6"/>
      <c r="T647" s="6"/>
      <c r="U647" s="6"/>
      <c r="W647" s="6"/>
    </row>
    <row r="648" spans="12:23" ht="12.75">
      <c r="L648" s="6"/>
      <c r="P648" s="6"/>
      <c r="Q648" s="6"/>
      <c r="R648" s="6"/>
      <c r="S648" s="6"/>
      <c r="T648" s="6"/>
      <c r="U648" s="6"/>
      <c r="W648" s="6"/>
    </row>
    <row r="649" spans="12:23" ht="12.75">
      <c r="L649" s="6"/>
      <c r="P649" s="6"/>
      <c r="Q649" s="6"/>
      <c r="R649" s="6"/>
      <c r="S649" s="6"/>
      <c r="T649" s="6"/>
      <c r="U649" s="6"/>
      <c r="W649" s="6"/>
    </row>
    <row r="650" spans="12:23" ht="12.75">
      <c r="L650" s="6"/>
      <c r="P650" s="6"/>
      <c r="Q650" s="6"/>
      <c r="R650" s="6"/>
      <c r="S650" s="6"/>
      <c r="T650" s="6"/>
      <c r="U650" s="6"/>
      <c r="W650" s="6"/>
    </row>
    <row r="651" spans="12:23" ht="12.75">
      <c r="L651" s="6"/>
      <c r="P651" s="6"/>
      <c r="Q651" s="6"/>
      <c r="R651" s="6"/>
      <c r="S651" s="6"/>
      <c r="T651" s="6"/>
      <c r="U651" s="6"/>
      <c r="W651" s="6"/>
    </row>
    <row r="652" spans="12:23" ht="12.75">
      <c r="L652" s="6"/>
      <c r="P652" s="6"/>
      <c r="Q652" s="6"/>
      <c r="R652" s="6"/>
      <c r="S652" s="6"/>
      <c r="T652" s="6"/>
      <c r="U652" s="6"/>
      <c r="W652" s="6"/>
    </row>
    <row r="653" spans="12:23" ht="12.75">
      <c r="L653" s="6"/>
      <c r="P653" s="6"/>
      <c r="Q653" s="6"/>
      <c r="R653" s="6"/>
      <c r="S653" s="6"/>
      <c r="T653" s="6"/>
      <c r="U653" s="6"/>
      <c r="W653" s="6"/>
    </row>
    <row r="654" spans="12:23" ht="12.75">
      <c r="L654" s="6"/>
      <c r="P654" s="6"/>
      <c r="Q654" s="6"/>
      <c r="R654" s="6"/>
      <c r="S654" s="6"/>
      <c r="T654" s="6"/>
      <c r="U654" s="6"/>
      <c r="W654" s="6"/>
    </row>
    <row r="655" spans="12:23" ht="12.75">
      <c r="L655" s="6"/>
      <c r="P655" s="6"/>
      <c r="Q655" s="6"/>
      <c r="R655" s="6"/>
      <c r="S655" s="6"/>
      <c r="T655" s="6"/>
      <c r="U655" s="6"/>
      <c r="W655" s="6"/>
    </row>
    <row r="656" spans="12:23" ht="12.75">
      <c r="L656" s="6"/>
      <c r="P656" s="6"/>
      <c r="Q656" s="6"/>
      <c r="R656" s="6"/>
      <c r="S656" s="6"/>
      <c r="T656" s="6"/>
      <c r="U656" s="6"/>
      <c r="W656" s="6"/>
    </row>
    <row r="657" spans="12:23" ht="12.75">
      <c r="L657" s="6"/>
      <c r="P657" s="6"/>
      <c r="Q657" s="6"/>
      <c r="R657" s="6"/>
      <c r="S657" s="6"/>
      <c r="T657" s="6"/>
      <c r="U657" s="6"/>
      <c r="W657" s="6"/>
    </row>
    <row r="658" spans="12:23" ht="12.75">
      <c r="L658" s="6"/>
      <c r="P658" s="6"/>
      <c r="Q658" s="6"/>
      <c r="R658" s="6"/>
      <c r="S658" s="6"/>
      <c r="T658" s="6"/>
      <c r="U658" s="6"/>
      <c r="W658" s="6"/>
    </row>
    <row r="659" spans="12:23" ht="12.75">
      <c r="L659" s="6"/>
      <c r="P659" s="6"/>
      <c r="Q659" s="6"/>
      <c r="R659" s="6"/>
      <c r="S659" s="6"/>
      <c r="T659" s="6"/>
      <c r="U659" s="6"/>
      <c r="W659" s="6"/>
    </row>
    <row r="660" spans="12:23" ht="12.75">
      <c r="L660" s="6"/>
      <c r="P660" s="6"/>
      <c r="Q660" s="6"/>
      <c r="R660" s="6"/>
      <c r="S660" s="6"/>
      <c r="T660" s="6"/>
      <c r="U660" s="6"/>
      <c r="W660" s="6"/>
    </row>
    <row r="661" spans="12:23" ht="12.75">
      <c r="L661" s="6"/>
      <c r="P661" s="6"/>
      <c r="Q661" s="6"/>
      <c r="R661" s="6"/>
      <c r="S661" s="6"/>
      <c r="T661" s="6"/>
      <c r="U661" s="6"/>
      <c r="W661" s="6"/>
    </row>
    <row r="662" spans="12:23" ht="12.75">
      <c r="L662" s="6"/>
      <c r="P662" s="6"/>
      <c r="Q662" s="6"/>
      <c r="R662" s="6"/>
      <c r="S662" s="6"/>
      <c r="T662" s="6"/>
      <c r="U662" s="6"/>
      <c r="W662" s="6"/>
    </row>
    <row r="663" spans="12:23" ht="12.75">
      <c r="L663" s="6"/>
      <c r="P663" s="6"/>
      <c r="Q663" s="6"/>
      <c r="R663" s="6"/>
      <c r="S663" s="6"/>
      <c r="T663" s="6"/>
      <c r="U663" s="6"/>
      <c r="W663" s="6"/>
    </row>
    <row r="664" spans="12:23" ht="12.75">
      <c r="L664" s="6"/>
      <c r="P664" s="6"/>
      <c r="Q664" s="6"/>
      <c r="R664" s="6"/>
      <c r="S664" s="6"/>
      <c r="T664" s="6"/>
      <c r="U664" s="6"/>
      <c r="W664" s="6"/>
    </row>
    <row r="665" spans="12:23" ht="12.75">
      <c r="L665" s="6"/>
      <c r="P665" s="6"/>
      <c r="Q665" s="6"/>
      <c r="R665" s="6"/>
      <c r="S665" s="6"/>
      <c r="T665" s="6"/>
      <c r="U665" s="6"/>
      <c r="W665" s="6"/>
    </row>
    <row r="666" spans="12:23" ht="12.75">
      <c r="L666" s="6"/>
      <c r="P666" s="6"/>
      <c r="Q666" s="6"/>
      <c r="R666" s="6"/>
      <c r="S666" s="6"/>
      <c r="T666" s="6"/>
      <c r="U666" s="6"/>
      <c r="W666" s="6"/>
    </row>
    <row r="667" spans="12:23" ht="12.75">
      <c r="L667" s="6"/>
      <c r="P667" s="6"/>
      <c r="Q667" s="6"/>
      <c r="R667" s="6"/>
      <c r="S667" s="6"/>
      <c r="T667" s="6"/>
      <c r="U667" s="6"/>
      <c r="W667" s="6"/>
    </row>
    <row r="668" spans="12:23" ht="12.75">
      <c r="L668" s="6"/>
      <c r="P668" s="6"/>
      <c r="Q668" s="6"/>
      <c r="R668" s="6"/>
      <c r="S668" s="6"/>
      <c r="T668" s="6"/>
      <c r="U668" s="6"/>
      <c r="W668" s="6"/>
    </row>
    <row r="669" spans="12:23" ht="12.75">
      <c r="L669" s="6"/>
      <c r="P669" s="6"/>
      <c r="Q669" s="6"/>
      <c r="R669" s="6"/>
      <c r="S669" s="6"/>
      <c r="T669" s="6"/>
      <c r="U669" s="6"/>
      <c r="W669" s="6"/>
    </row>
    <row r="670" spans="12:23" ht="12.75">
      <c r="L670" s="6"/>
      <c r="P670" s="6"/>
      <c r="Q670" s="6"/>
      <c r="R670" s="6"/>
      <c r="S670" s="6"/>
      <c r="T670" s="6"/>
      <c r="U670" s="6"/>
      <c r="W670" s="6"/>
    </row>
    <row r="671" spans="12:23" ht="12.75">
      <c r="L671" s="6"/>
      <c r="P671" s="6"/>
      <c r="Q671" s="6"/>
      <c r="R671" s="6"/>
      <c r="S671" s="6"/>
      <c r="T671" s="6"/>
      <c r="U671" s="6"/>
      <c r="W671" s="6"/>
    </row>
    <row r="672" spans="12:23" ht="12.75">
      <c r="L672" s="6"/>
      <c r="P672" s="6"/>
      <c r="Q672" s="6"/>
      <c r="R672" s="6"/>
      <c r="S672" s="6"/>
      <c r="T672" s="6"/>
      <c r="U672" s="6"/>
      <c r="W672" s="6"/>
    </row>
    <row r="673" spans="12:23" ht="12.75">
      <c r="L673" s="6"/>
      <c r="P673" s="6"/>
      <c r="Q673" s="6"/>
      <c r="R673" s="6"/>
      <c r="S673" s="6"/>
      <c r="T673" s="6"/>
      <c r="U673" s="6"/>
      <c r="W673" s="6"/>
    </row>
    <row r="674" spans="12:23" ht="12.75">
      <c r="L674" s="6"/>
      <c r="P674" s="6"/>
      <c r="Q674" s="6"/>
      <c r="R674" s="6"/>
      <c r="S674" s="6"/>
      <c r="T674" s="6"/>
      <c r="U674" s="6"/>
      <c r="W674" s="6"/>
    </row>
    <row r="675" spans="12:23" ht="12.75">
      <c r="L675" s="6"/>
      <c r="P675" s="6"/>
      <c r="Q675" s="6"/>
      <c r="R675" s="6"/>
      <c r="S675" s="6"/>
      <c r="T675" s="6"/>
      <c r="U675" s="6"/>
      <c r="W675" s="6"/>
    </row>
    <row r="676" spans="12:23" ht="12.75">
      <c r="L676" s="6"/>
      <c r="P676" s="6"/>
      <c r="Q676" s="6"/>
      <c r="R676" s="6"/>
      <c r="S676" s="6"/>
      <c r="T676" s="6"/>
      <c r="U676" s="6"/>
      <c r="W676" s="6"/>
    </row>
    <row r="677" spans="12:23" ht="12.75">
      <c r="L677" s="6"/>
      <c r="P677" s="6"/>
      <c r="Q677" s="6"/>
      <c r="R677" s="6"/>
      <c r="S677" s="6"/>
      <c r="T677" s="6"/>
      <c r="U677" s="6"/>
      <c r="W677" s="6"/>
    </row>
    <row r="678" spans="12:23" ht="12.75">
      <c r="L678" s="6"/>
      <c r="P678" s="6"/>
      <c r="Q678" s="6"/>
      <c r="R678" s="6"/>
      <c r="S678" s="6"/>
      <c r="T678" s="6"/>
      <c r="U678" s="6"/>
      <c r="W678" s="6"/>
    </row>
    <row r="679" spans="12:23" ht="12.75">
      <c r="L679" s="6"/>
      <c r="P679" s="6"/>
      <c r="Q679" s="6"/>
      <c r="R679" s="6"/>
      <c r="S679" s="6"/>
      <c r="T679" s="6"/>
      <c r="U679" s="6"/>
      <c r="W679" s="6"/>
    </row>
    <row r="680" spans="12:23" ht="12.75">
      <c r="L680" s="6"/>
      <c r="P680" s="6"/>
      <c r="Q680" s="6"/>
      <c r="R680" s="6"/>
      <c r="S680" s="6"/>
      <c r="T680" s="6"/>
      <c r="U680" s="6"/>
      <c r="W680" s="6"/>
    </row>
    <row r="681" spans="12:23" ht="12.75">
      <c r="L681" s="6"/>
      <c r="P681" s="6"/>
      <c r="Q681" s="6"/>
      <c r="R681" s="6"/>
      <c r="S681" s="6"/>
      <c r="T681" s="6"/>
      <c r="U681" s="6"/>
      <c r="W681" s="6"/>
    </row>
    <row r="682" spans="12:23" ht="12.75">
      <c r="L682" s="6"/>
      <c r="P682" s="6"/>
      <c r="Q682" s="6"/>
      <c r="R682" s="6"/>
      <c r="S682" s="6"/>
      <c r="T682" s="6"/>
      <c r="U682" s="6"/>
      <c r="W682" s="6"/>
    </row>
    <row r="683" spans="12:23" ht="12.75">
      <c r="L683" s="6"/>
      <c r="P683" s="6"/>
      <c r="Q683" s="6"/>
      <c r="R683" s="6"/>
      <c r="S683" s="6"/>
      <c r="T683" s="6"/>
      <c r="U683" s="6"/>
      <c r="W683" s="6"/>
    </row>
    <row r="684" spans="12:23" ht="12.75">
      <c r="L684" s="6"/>
      <c r="P684" s="6"/>
      <c r="Q684" s="6"/>
      <c r="R684" s="6"/>
      <c r="S684" s="6"/>
      <c r="T684" s="6"/>
      <c r="U684" s="6"/>
      <c r="W684" s="6"/>
    </row>
    <row r="685" spans="12:23" ht="12.75">
      <c r="L685" s="6"/>
      <c r="P685" s="6"/>
      <c r="Q685" s="6"/>
      <c r="R685" s="6"/>
      <c r="S685" s="6"/>
      <c r="T685" s="6"/>
      <c r="U685" s="6"/>
      <c r="W685" s="6"/>
    </row>
    <row r="686" spans="12:23" ht="12.75">
      <c r="L686" s="6"/>
      <c r="P686" s="6"/>
      <c r="Q686" s="6"/>
      <c r="R686" s="6"/>
      <c r="S686" s="6"/>
      <c r="T686" s="6"/>
      <c r="U686" s="6"/>
      <c r="W686" s="6"/>
    </row>
    <row r="687" spans="12:23" ht="12.75">
      <c r="L687" s="6"/>
      <c r="P687" s="6"/>
      <c r="Q687" s="6"/>
      <c r="R687" s="6"/>
      <c r="S687" s="6"/>
      <c r="T687" s="6"/>
      <c r="U687" s="6"/>
      <c r="W687" s="6"/>
    </row>
    <row r="688" spans="12:23" ht="12.75">
      <c r="L688" s="6"/>
      <c r="P688" s="6"/>
      <c r="Q688" s="6"/>
      <c r="R688" s="6"/>
      <c r="S688" s="6"/>
      <c r="T688" s="6"/>
      <c r="U688" s="6"/>
      <c r="W688" s="6"/>
    </row>
    <row r="689" spans="12:23" ht="12.75">
      <c r="L689" s="6"/>
      <c r="P689" s="6"/>
      <c r="Q689" s="6"/>
      <c r="R689" s="6"/>
      <c r="S689" s="6"/>
      <c r="T689" s="6"/>
      <c r="U689" s="6"/>
      <c r="W689" s="6"/>
    </row>
    <row r="690" spans="12:23" ht="12.75">
      <c r="L690" s="6"/>
      <c r="P690" s="6"/>
      <c r="Q690" s="6"/>
      <c r="R690" s="6"/>
      <c r="S690" s="6"/>
      <c r="T690" s="6"/>
      <c r="U690" s="6"/>
      <c r="W690" s="6"/>
    </row>
    <row r="691" spans="12:23" ht="12.75">
      <c r="L691" s="6"/>
      <c r="P691" s="6"/>
      <c r="Q691" s="6"/>
      <c r="R691" s="6"/>
      <c r="S691" s="6"/>
      <c r="T691" s="6"/>
      <c r="U691" s="6"/>
      <c r="W691" s="6"/>
    </row>
    <row r="692" spans="12:23" ht="12.75">
      <c r="L692" s="6"/>
      <c r="P692" s="6"/>
      <c r="Q692" s="6"/>
      <c r="R692" s="6"/>
      <c r="S692" s="6"/>
      <c r="T692" s="6"/>
      <c r="U692" s="6"/>
      <c r="W692" s="6"/>
    </row>
    <row r="693" spans="12:23" ht="12.75">
      <c r="L693" s="6"/>
      <c r="P693" s="6"/>
      <c r="Q693" s="6"/>
      <c r="R693" s="6"/>
      <c r="S693" s="6"/>
      <c r="T693" s="6"/>
      <c r="U693" s="6"/>
      <c r="W693" s="6"/>
    </row>
    <row r="694" spans="12:23" ht="12.75">
      <c r="L694" s="6"/>
      <c r="P694" s="6"/>
      <c r="Q694" s="6"/>
      <c r="R694" s="6"/>
      <c r="S694" s="6"/>
      <c r="T694" s="6"/>
      <c r="U694" s="6"/>
      <c r="W694" s="6"/>
    </row>
    <row r="695" spans="12:23" ht="12.75">
      <c r="L695" s="6"/>
      <c r="P695" s="6"/>
      <c r="Q695" s="6"/>
      <c r="R695" s="6"/>
      <c r="S695" s="6"/>
      <c r="T695" s="6"/>
      <c r="U695" s="6"/>
      <c r="W695" s="6"/>
    </row>
    <row r="696" spans="12:23" ht="12.75">
      <c r="L696" s="6"/>
      <c r="P696" s="6"/>
      <c r="Q696" s="6"/>
      <c r="R696" s="6"/>
      <c r="S696" s="6"/>
      <c r="T696" s="6"/>
      <c r="U696" s="6"/>
      <c r="W696" s="6"/>
    </row>
    <row r="697" spans="12:23" ht="12.75">
      <c r="L697" s="6"/>
      <c r="P697" s="6"/>
      <c r="Q697" s="6"/>
      <c r="R697" s="6"/>
      <c r="S697" s="6"/>
      <c r="T697" s="6"/>
      <c r="U697" s="6"/>
      <c r="W697" s="6"/>
    </row>
    <row r="698" spans="12:23" ht="12.75">
      <c r="L698" s="6"/>
      <c r="P698" s="6"/>
      <c r="Q698" s="6"/>
      <c r="R698" s="6"/>
      <c r="S698" s="6"/>
      <c r="T698" s="6"/>
      <c r="U698" s="6"/>
      <c r="W698" s="6"/>
    </row>
    <row r="699" spans="12:23" ht="12.75">
      <c r="L699" s="6"/>
      <c r="P699" s="6"/>
      <c r="Q699" s="6"/>
      <c r="R699" s="6"/>
      <c r="S699" s="6"/>
      <c r="T699" s="6"/>
      <c r="U699" s="6"/>
      <c r="W699" s="6"/>
    </row>
    <row r="700" spans="12:23" ht="12.75">
      <c r="L700" s="6"/>
      <c r="P700" s="6"/>
      <c r="Q700" s="6"/>
      <c r="R700" s="6"/>
      <c r="S700" s="6"/>
      <c r="T700" s="6"/>
      <c r="U700" s="6"/>
      <c r="W700" s="6"/>
    </row>
    <row r="701" spans="12:23" ht="12.75">
      <c r="L701" s="6"/>
      <c r="P701" s="6"/>
      <c r="Q701" s="6"/>
      <c r="R701" s="6"/>
      <c r="S701" s="6"/>
      <c r="T701" s="6"/>
      <c r="U701" s="6"/>
      <c r="W701" s="6"/>
    </row>
    <row r="702" spans="12:23" ht="12.75">
      <c r="L702" s="6"/>
      <c r="P702" s="6"/>
      <c r="Q702" s="6"/>
      <c r="R702" s="6"/>
      <c r="S702" s="6"/>
      <c r="T702" s="6"/>
      <c r="U702" s="6"/>
      <c r="W702" s="6"/>
    </row>
    <row r="703" spans="12:23" ht="12.75">
      <c r="L703" s="6"/>
      <c r="P703" s="6"/>
      <c r="Q703" s="6"/>
      <c r="R703" s="6"/>
      <c r="S703" s="6"/>
      <c r="T703" s="6"/>
      <c r="U703" s="6"/>
      <c r="W703" s="6"/>
    </row>
    <row r="704" spans="12:23" ht="12.75">
      <c r="L704" s="6"/>
      <c r="P704" s="6"/>
      <c r="Q704" s="6"/>
      <c r="R704" s="6"/>
      <c r="S704" s="6"/>
      <c r="T704" s="6"/>
      <c r="U704" s="6"/>
      <c r="W704" s="6"/>
    </row>
    <row r="705" spans="12:23" ht="12.75">
      <c r="L705" s="6"/>
      <c r="P705" s="6"/>
      <c r="Q705" s="6"/>
      <c r="R705" s="6"/>
      <c r="S705" s="6"/>
      <c r="T705" s="6"/>
      <c r="U705" s="6"/>
      <c r="W705" s="6"/>
    </row>
    <row r="706" spans="12:23" ht="12.75">
      <c r="L706" s="6"/>
      <c r="P706" s="6"/>
      <c r="Q706" s="6"/>
      <c r="R706" s="6"/>
      <c r="S706" s="6"/>
      <c r="T706" s="6"/>
      <c r="U706" s="6"/>
      <c r="W706" s="6"/>
    </row>
    <row r="707" spans="12:23" ht="12.75">
      <c r="L707" s="6"/>
      <c r="P707" s="6"/>
      <c r="Q707" s="6"/>
      <c r="R707" s="6"/>
      <c r="S707" s="6"/>
      <c r="T707" s="6"/>
      <c r="U707" s="6"/>
      <c r="W707" s="6"/>
    </row>
    <row r="708" spans="12:23" ht="12.75">
      <c r="L708" s="6"/>
      <c r="P708" s="6"/>
      <c r="Q708" s="6"/>
      <c r="R708" s="6"/>
      <c r="S708" s="6"/>
      <c r="T708" s="6"/>
      <c r="U708" s="6"/>
      <c r="W708" s="6"/>
    </row>
    <row r="709" spans="12:23" ht="12.75">
      <c r="L709" s="6"/>
      <c r="P709" s="6"/>
      <c r="Q709" s="6"/>
      <c r="R709" s="6"/>
      <c r="S709" s="6"/>
      <c r="T709" s="6"/>
      <c r="U709" s="6"/>
      <c r="W709" s="6"/>
    </row>
    <row r="710" spans="12:23" ht="12.75">
      <c r="L710" s="6"/>
      <c r="P710" s="6"/>
      <c r="Q710" s="6"/>
      <c r="R710" s="6"/>
      <c r="S710" s="6"/>
      <c r="T710" s="6"/>
      <c r="U710" s="6"/>
      <c r="W710" s="6"/>
    </row>
    <row r="711" spans="12:23" ht="12.75">
      <c r="L711" s="6"/>
      <c r="P711" s="6"/>
      <c r="Q711" s="6"/>
      <c r="R711" s="6"/>
      <c r="S711" s="6"/>
      <c r="T711" s="6"/>
      <c r="U711" s="6"/>
      <c r="W711" s="6"/>
    </row>
    <row r="712" spans="12:23" ht="12.75">
      <c r="L712" s="6"/>
      <c r="P712" s="6"/>
      <c r="Q712" s="6"/>
      <c r="R712" s="6"/>
      <c r="S712" s="6"/>
      <c r="T712" s="6"/>
      <c r="U712" s="6"/>
      <c r="W712" s="6"/>
    </row>
    <row r="713" spans="12:23" ht="12.75">
      <c r="L713" s="6"/>
      <c r="P713" s="6"/>
      <c r="Q713" s="6"/>
      <c r="R713" s="6"/>
      <c r="S713" s="6"/>
      <c r="T713" s="6"/>
      <c r="U713" s="6"/>
      <c r="W713" s="6"/>
    </row>
    <row r="714" spans="12:23" ht="12.75">
      <c r="L714" s="6"/>
      <c r="P714" s="6"/>
      <c r="Q714" s="6"/>
      <c r="R714" s="6"/>
      <c r="S714" s="6"/>
      <c r="T714" s="6"/>
      <c r="U714" s="6"/>
      <c r="W714" s="6"/>
    </row>
    <row r="715" spans="12:23" ht="12.75">
      <c r="L715" s="6"/>
      <c r="P715" s="6"/>
      <c r="Q715" s="6"/>
      <c r="R715" s="6"/>
      <c r="S715" s="6"/>
      <c r="T715" s="6"/>
      <c r="U715" s="6"/>
      <c r="W715" s="6"/>
    </row>
    <row r="716" spans="12:23" ht="12.75">
      <c r="L716" s="6"/>
      <c r="P716" s="6"/>
      <c r="Q716" s="6"/>
      <c r="R716" s="6"/>
      <c r="S716" s="6"/>
      <c r="T716" s="6"/>
      <c r="U716" s="6"/>
      <c r="W716" s="6"/>
    </row>
    <row r="717" spans="12:23" ht="12.75">
      <c r="L717" s="6"/>
      <c r="P717" s="6"/>
      <c r="Q717" s="6"/>
      <c r="R717" s="6"/>
      <c r="S717" s="6"/>
      <c r="T717" s="6"/>
      <c r="U717" s="6"/>
      <c r="W717" s="6"/>
    </row>
    <row r="718" spans="12:23" ht="12.75">
      <c r="L718" s="6"/>
      <c r="P718" s="6"/>
      <c r="Q718" s="6"/>
      <c r="R718" s="6"/>
      <c r="S718" s="6"/>
      <c r="T718" s="6"/>
      <c r="U718" s="6"/>
      <c r="W718" s="6"/>
    </row>
    <row r="719" spans="12:23" ht="12.75">
      <c r="L719" s="6"/>
      <c r="P719" s="6"/>
      <c r="Q719" s="6"/>
      <c r="R719" s="6"/>
      <c r="S719" s="6"/>
      <c r="T719" s="6"/>
      <c r="U719" s="6"/>
      <c r="W719" s="6"/>
    </row>
    <row r="720" spans="12:23" ht="12.75">
      <c r="L720" s="6"/>
      <c r="P720" s="6"/>
      <c r="Q720" s="6"/>
      <c r="R720" s="6"/>
      <c r="S720" s="6"/>
      <c r="T720" s="6"/>
      <c r="U720" s="6"/>
      <c r="W720" s="6"/>
    </row>
    <row r="721" spans="12:23" ht="12.75">
      <c r="L721" s="6"/>
      <c r="P721" s="6"/>
      <c r="Q721" s="6"/>
      <c r="R721" s="6"/>
      <c r="S721" s="6"/>
      <c r="T721" s="6"/>
      <c r="U721" s="6"/>
      <c r="W721" s="6"/>
    </row>
    <row r="722" spans="12:23" ht="12.75">
      <c r="L722" s="6"/>
      <c r="P722" s="6"/>
      <c r="Q722" s="6"/>
      <c r="R722" s="6"/>
      <c r="S722" s="6"/>
      <c r="T722" s="6"/>
      <c r="U722" s="6"/>
      <c r="W722" s="6"/>
    </row>
    <row r="723" spans="12:23" ht="12.75">
      <c r="L723" s="6"/>
      <c r="P723" s="6"/>
      <c r="Q723" s="6"/>
      <c r="R723" s="6"/>
      <c r="S723" s="6"/>
      <c r="T723" s="6"/>
      <c r="U723" s="6"/>
      <c r="W723" s="6"/>
    </row>
    <row r="724" spans="12:23" ht="12.75">
      <c r="L724" s="6"/>
      <c r="P724" s="6"/>
      <c r="Q724" s="6"/>
      <c r="R724" s="6"/>
      <c r="S724" s="6"/>
      <c r="T724" s="6"/>
      <c r="U724" s="6"/>
      <c r="W724" s="6"/>
    </row>
    <row r="725" spans="12:23" ht="12.75">
      <c r="L725" s="6"/>
      <c r="P725" s="6"/>
      <c r="Q725" s="6"/>
      <c r="R725" s="6"/>
      <c r="S725" s="6"/>
      <c r="T725" s="6"/>
      <c r="U725" s="6"/>
      <c r="W725" s="6"/>
    </row>
    <row r="726" spans="12:23" ht="12.75">
      <c r="L726" s="6"/>
      <c r="P726" s="6"/>
      <c r="Q726" s="6"/>
      <c r="R726" s="6"/>
      <c r="S726" s="6"/>
      <c r="T726" s="6"/>
      <c r="U726" s="6"/>
      <c r="W726" s="6"/>
    </row>
    <row r="727" spans="12:23" ht="12.75">
      <c r="L727" s="6"/>
      <c r="P727" s="6"/>
      <c r="Q727" s="6"/>
      <c r="R727" s="6"/>
      <c r="S727" s="6"/>
      <c r="T727" s="6"/>
      <c r="U727" s="6"/>
      <c r="W727" s="6"/>
    </row>
    <row r="728" spans="12:23" ht="12.75">
      <c r="L728" s="6"/>
      <c r="P728" s="6"/>
      <c r="Q728" s="6"/>
      <c r="R728" s="6"/>
      <c r="S728" s="6"/>
      <c r="T728" s="6"/>
      <c r="U728" s="6"/>
      <c r="W728" s="6"/>
    </row>
    <row r="729" spans="12:23" ht="12.75">
      <c r="L729" s="6"/>
      <c r="P729" s="6"/>
      <c r="Q729" s="6"/>
      <c r="R729" s="6"/>
      <c r="S729" s="6"/>
      <c r="T729" s="6"/>
      <c r="U729" s="6"/>
      <c r="W729" s="6"/>
    </row>
    <row r="730" spans="12:23" ht="12.75">
      <c r="L730" s="6"/>
      <c r="P730" s="6"/>
      <c r="Q730" s="6"/>
      <c r="R730" s="6"/>
      <c r="S730" s="6"/>
      <c r="T730" s="6"/>
      <c r="U730" s="6"/>
      <c r="W730" s="6"/>
    </row>
    <row r="731" spans="12:23" ht="12.75">
      <c r="L731" s="6"/>
      <c r="P731" s="6"/>
      <c r="Q731" s="6"/>
      <c r="R731" s="6"/>
      <c r="S731" s="6"/>
      <c r="T731" s="6"/>
      <c r="U731" s="6"/>
      <c r="W731" s="6"/>
    </row>
    <row r="732" spans="12:23" ht="12.75">
      <c r="L732" s="6"/>
      <c r="P732" s="6"/>
      <c r="Q732" s="6"/>
      <c r="R732" s="6"/>
      <c r="S732" s="6"/>
      <c r="T732" s="6"/>
      <c r="U732" s="6"/>
      <c r="W732" s="6"/>
    </row>
    <row r="733" spans="12:23" ht="12.75">
      <c r="L733" s="6"/>
      <c r="P733" s="6"/>
      <c r="Q733" s="6"/>
      <c r="R733" s="6"/>
      <c r="S733" s="6"/>
      <c r="T733" s="6"/>
      <c r="U733" s="6"/>
      <c r="W733" s="6"/>
    </row>
    <row r="734" spans="12:23" ht="12.75">
      <c r="L734" s="6"/>
      <c r="P734" s="6"/>
      <c r="Q734" s="6"/>
      <c r="R734" s="6"/>
      <c r="S734" s="6"/>
      <c r="T734" s="6"/>
      <c r="U734" s="6"/>
      <c r="W734" s="6"/>
    </row>
    <row r="735" spans="12:23" ht="12.75">
      <c r="L735" s="6"/>
      <c r="P735" s="6"/>
      <c r="Q735" s="6"/>
      <c r="R735" s="6"/>
      <c r="S735" s="6"/>
      <c r="T735" s="6"/>
      <c r="U735" s="6"/>
      <c r="W735" s="6"/>
    </row>
    <row r="736" spans="12:23" ht="12.75">
      <c r="L736" s="6"/>
      <c r="P736" s="6"/>
      <c r="Q736" s="6"/>
      <c r="R736" s="6"/>
      <c r="S736" s="6"/>
      <c r="T736" s="6"/>
      <c r="U736" s="6"/>
      <c r="W736" s="6"/>
    </row>
    <row r="737" spans="12:23" ht="12.75">
      <c r="L737" s="6"/>
      <c r="P737" s="6"/>
      <c r="Q737" s="6"/>
      <c r="R737" s="6"/>
      <c r="S737" s="6"/>
      <c r="T737" s="6"/>
      <c r="U737" s="6"/>
      <c r="W737" s="6"/>
    </row>
    <row r="738" spans="12:23" ht="12.75">
      <c r="L738" s="6"/>
      <c r="P738" s="6"/>
      <c r="Q738" s="6"/>
      <c r="R738" s="6"/>
      <c r="S738" s="6"/>
      <c r="T738" s="6"/>
      <c r="U738" s="6"/>
      <c r="W738" s="6"/>
    </row>
    <row r="739" spans="12:23" ht="12.75">
      <c r="L739" s="6"/>
      <c r="P739" s="6"/>
      <c r="Q739" s="6"/>
      <c r="R739" s="6"/>
      <c r="S739" s="6"/>
      <c r="T739" s="6"/>
      <c r="U739" s="6"/>
      <c r="W739" s="6"/>
    </row>
    <row r="740" spans="12:23" ht="12.75">
      <c r="L740" s="6"/>
      <c r="P740" s="6"/>
      <c r="Q740" s="6"/>
      <c r="R740" s="6"/>
      <c r="S740" s="6"/>
      <c r="T740" s="6"/>
      <c r="U740" s="6"/>
      <c r="W740" s="6"/>
    </row>
    <row r="741" spans="12:23" ht="12.75">
      <c r="L741" s="6"/>
      <c r="P741" s="6"/>
      <c r="Q741" s="6"/>
      <c r="R741" s="6"/>
      <c r="S741" s="6"/>
      <c r="T741" s="6"/>
      <c r="U741" s="6"/>
      <c r="W741" s="6"/>
    </row>
    <row r="742" spans="12:23" ht="12.75">
      <c r="L742" s="6"/>
      <c r="P742" s="6"/>
      <c r="Q742" s="6"/>
      <c r="R742" s="6"/>
      <c r="S742" s="6"/>
      <c r="T742" s="6"/>
      <c r="U742" s="6"/>
      <c r="W742" s="6"/>
    </row>
    <row r="743" spans="12:23" ht="12.75">
      <c r="L743" s="6"/>
      <c r="P743" s="6"/>
      <c r="Q743" s="6"/>
      <c r="R743" s="6"/>
      <c r="S743" s="6"/>
      <c r="T743" s="6"/>
      <c r="U743" s="6"/>
      <c r="W743" s="6"/>
    </row>
    <row r="744" spans="12:23" ht="12.75">
      <c r="L744" s="6"/>
      <c r="P744" s="6"/>
      <c r="Q744" s="6"/>
      <c r="R744" s="6"/>
      <c r="S744" s="6"/>
      <c r="T744" s="6"/>
      <c r="U744" s="6"/>
      <c r="W744" s="6"/>
    </row>
    <row r="745" spans="12:23" ht="12.75">
      <c r="L745" s="6"/>
      <c r="P745" s="6"/>
      <c r="Q745" s="6"/>
      <c r="R745" s="6"/>
      <c r="S745" s="6"/>
      <c r="T745" s="6"/>
      <c r="U745" s="6"/>
      <c r="W745" s="6"/>
    </row>
    <row r="746" spans="12:23" ht="12.75">
      <c r="L746" s="6"/>
      <c r="P746" s="6"/>
      <c r="Q746" s="6"/>
      <c r="R746" s="6"/>
      <c r="S746" s="6"/>
      <c r="T746" s="6"/>
      <c r="U746" s="6"/>
      <c r="W746" s="6"/>
    </row>
    <row r="747" spans="12:23" ht="12.75">
      <c r="L747" s="6"/>
      <c r="P747" s="6"/>
      <c r="Q747" s="6"/>
      <c r="R747" s="6"/>
      <c r="S747" s="6"/>
      <c r="T747" s="6"/>
      <c r="U747" s="6"/>
      <c r="W747" s="6"/>
    </row>
    <row r="748" spans="12:23" ht="12.75">
      <c r="L748" s="6"/>
      <c r="P748" s="6"/>
      <c r="Q748" s="6"/>
      <c r="R748" s="6"/>
      <c r="S748" s="6"/>
      <c r="T748" s="6"/>
      <c r="U748" s="6"/>
      <c r="W748" s="6"/>
    </row>
    <row r="749" spans="12:23" ht="12.75">
      <c r="L749" s="6"/>
      <c r="P749" s="6"/>
      <c r="Q749" s="6"/>
      <c r="R749" s="6"/>
      <c r="S749" s="6"/>
      <c r="T749" s="6"/>
      <c r="U749" s="6"/>
      <c r="W749" s="6"/>
    </row>
    <row r="750" spans="12:23" ht="12.75">
      <c r="L750" s="6"/>
      <c r="P750" s="6"/>
      <c r="Q750" s="6"/>
      <c r="R750" s="6"/>
      <c r="S750" s="6"/>
      <c r="T750" s="6"/>
      <c r="U750" s="6"/>
      <c r="W750" s="6"/>
    </row>
    <row r="751" spans="12:23" ht="12.75">
      <c r="L751" s="6"/>
      <c r="P751" s="6"/>
      <c r="Q751" s="6"/>
      <c r="R751" s="6"/>
      <c r="S751" s="6"/>
      <c r="T751" s="6"/>
      <c r="U751" s="6"/>
      <c r="W751" s="6"/>
    </row>
    <row r="752" spans="12:23" ht="12.75">
      <c r="L752" s="6"/>
      <c r="P752" s="6"/>
      <c r="Q752" s="6"/>
      <c r="R752" s="6"/>
      <c r="S752" s="6"/>
      <c r="T752" s="6"/>
      <c r="U752" s="6"/>
      <c r="W752" s="6"/>
    </row>
    <row r="753" spans="12:23" ht="12.75">
      <c r="L753" s="6"/>
      <c r="P753" s="6"/>
      <c r="Q753" s="6"/>
      <c r="R753" s="6"/>
      <c r="S753" s="6"/>
      <c r="T753" s="6"/>
      <c r="U753" s="6"/>
      <c r="W753" s="6"/>
    </row>
    <row r="754" spans="12:23" ht="12.75">
      <c r="L754" s="6"/>
      <c r="P754" s="6"/>
      <c r="Q754" s="6"/>
      <c r="R754" s="6"/>
      <c r="S754" s="6"/>
      <c r="T754" s="6"/>
      <c r="U754" s="6"/>
      <c r="W754" s="6"/>
    </row>
    <row r="755" spans="12:23" ht="12.75">
      <c r="L755" s="6"/>
      <c r="P755" s="6"/>
      <c r="Q755" s="6"/>
      <c r="R755" s="6"/>
      <c r="S755" s="6"/>
      <c r="T755" s="6"/>
      <c r="U755" s="6"/>
      <c r="W755" s="6"/>
    </row>
    <row r="756" spans="12:23" ht="12.75">
      <c r="L756" s="6"/>
      <c r="P756" s="6"/>
      <c r="Q756" s="6"/>
      <c r="R756" s="6"/>
      <c r="S756" s="6"/>
      <c r="T756" s="6"/>
      <c r="U756" s="6"/>
      <c r="W756" s="6"/>
    </row>
    <row r="757" spans="12:23" ht="12.75">
      <c r="L757" s="6"/>
      <c r="P757" s="6"/>
      <c r="Q757" s="6"/>
      <c r="R757" s="6"/>
      <c r="S757" s="6"/>
      <c r="T757" s="6"/>
      <c r="U757" s="6"/>
      <c r="W757" s="6"/>
    </row>
    <row r="758" spans="12:23" ht="12.75">
      <c r="L758" s="6"/>
      <c r="P758" s="6"/>
      <c r="Q758" s="6"/>
      <c r="R758" s="6"/>
      <c r="S758" s="6"/>
      <c r="T758" s="6"/>
      <c r="U758" s="6"/>
      <c r="W758" s="6"/>
    </row>
    <row r="759" spans="12:23" ht="12.75">
      <c r="L759" s="6"/>
      <c r="P759" s="6"/>
      <c r="Q759" s="6"/>
      <c r="R759" s="6"/>
      <c r="S759" s="6"/>
      <c r="T759" s="6"/>
      <c r="U759" s="6"/>
      <c r="W759" s="6"/>
    </row>
    <row r="760" spans="12:23" ht="12.75">
      <c r="L760" s="6"/>
      <c r="P760" s="6"/>
      <c r="Q760" s="6"/>
      <c r="R760" s="6"/>
      <c r="S760" s="6"/>
      <c r="T760" s="6"/>
      <c r="U760" s="6"/>
      <c r="W760" s="6"/>
    </row>
    <row r="761" spans="12:23" ht="12.75">
      <c r="L761" s="6"/>
      <c r="P761" s="6"/>
      <c r="Q761" s="6"/>
      <c r="R761" s="6"/>
      <c r="S761" s="6"/>
      <c r="T761" s="6"/>
      <c r="U761" s="6"/>
      <c r="W761" s="6"/>
    </row>
    <row r="762" spans="12:23" ht="12.75">
      <c r="L762" s="6"/>
      <c r="P762" s="6"/>
      <c r="Q762" s="6"/>
      <c r="R762" s="6"/>
      <c r="S762" s="6"/>
      <c r="T762" s="6"/>
      <c r="U762" s="6"/>
      <c r="W762" s="6"/>
    </row>
    <row r="763" spans="12:23" ht="12.75">
      <c r="L763" s="6"/>
      <c r="P763" s="6"/>
      <c r="Q763" s="6"/>
      <c r="R763" s="6"/>
      <c r="S763" s="6"/>
      <c r="T763" s="6"/>
      <c r="U763" s="6"/>
      <c r="W763" s="6"/>
    </row>
    <row r="764" spans="12:23" ht="12.75">
      <c r="L764" s="6"/>
      <c r="P764" s="6"/>
      <c r="Q764" s="6"/>
      <c r="R764" s="6"/>
      <c r="S764" s="6"/>
      <c r="T764" s="6"/>
      <c r="U764" s="6"/>
      <c r="W764" s="6"/>
    </row>
    <row r="765" spans="12:23" ht="12.75">
      <c r="L765" s="6"/>
      <c r="P765" s="6"/>
      <c r="Q765" s="6"/>
      <c r="R765" s="6"/>
      <c r="S765" s="6"/>
      <c r="T765" s="6"/>
      <c r="U765" s="6"/>
      <c r="W765" s="6"/>
    </row>
    <row r="766" spans="12:23" ht="12.75">
      <c r="L766" s="6"/>
      <c r="P766" s="6"/>
      <c r="Q766" s="6"/>
      <c r="R766" s="6"/>
      <c r="S766" s="6"/>
      <c r="T766" s="6"/>
      <c r="U766" s="6"/>
      <c r="W766" s="6"/>
    </row>
    <row r="767" spans="12:23" ht="12.75">
      <c r="L767" s="6"/>
      <c r="P767" s="6"/>
      <c r="Q767" s="6"/>
      <c r="R767" s="6"/>
      <c r="S767" s="6"/>
      <c r="T767" s="6"/>
      <c r="U767" s="6"/>
      <c r="W767" s="6"/>
    </row>
    <row r="768" spans="12:23" ht="12.75">
      <c r="L768" s="6"/>
      <c r="P768" s="6"/>
      <c r="Q768" s="6"/>
      <c r="R768" s="6"/>
      <c r="S768" s="6"/>
      <c r="T768" s="6"/>
      <c r="U768" s="6"/>
      <c r="W768" s="6"/>
    </row>
    <row r="769" spans="12:23" ht="12.75">
      <c r="L769" s="6"/>
      <c r="P769" s="6"/>
      <c r="Q769" s="6"/>
      <c r="R769" s="6"/>
      <c r="S769" s="6"/>
      <c r="T769" s="6"/>
      <c r="U769" s="6"/>
      <c r="W769" s="6"/>
    </row>
    <row r="770" spans="12:23" ht="12.75">
      <c r="L770" s="6"/>
      <c r="P770" s="6"/>
      <c r="Q770" s="6"/>
      <c r="R770" s="6"/>
      <c r="S770" s="6"/>
      <c r="T770" s="6"/>
      <c r="U770" s="6"/>
      <c r="W770" s="6"/>
    </row>
    <row r="771" spans="12:23" ht="12.75">
      <c r="L771" s="6"/>
      <c r="P771" s="6"/>
      <c r="Q771" s="6"/>
      <c r="R771" s="6"/>
      <c r="S771" s="6"/>
      <c r="T771" s="6"/>
      <c r="U771" s="6"/>
      <c r="W771" s="6"/>
    </row>
    <row r="772" spans="12:23" ht="12.75">
      <c r="L772" s="6"/>
      <c r="P772" s="6"/>
      <c r="Q772" s="6"/>
      <c r="R772" s="6"/>
      <c r="S772" s="6"/>
      <c r="T772" s="6"/>
      <c r="U772" s="6"/>
      <c r="W772" s="6"/>
    </row>
    <row r="773" spans="12:23" ht="12.75">
      <c r="L773" s="6"/>
      <c r="P773" s="6"/>
      <c r="Q773" s="6"/>
      <c r="R773" s="6"/>
      <c r="S773" s="6"/>
      <c r="T773" s="6"/>
      <c r="U773" s="6"/>
      <c r="W773" s="6"/>
    </row>
    <row r="774" spans="12:23" ht="12.75">
      <c r="L774" s="6"/>
      <c r="P774" s="6"/>
      <c r="Q774" s="6"/>
      <c r="R774" s="6"/>
      <c r="S774" s="6"/>
      <c r="T774" s="6"/>
      <c r="U774" s="6"/>
      <c r="W774" s="6"/>
    </row>
    <row r="775" spans="12:23" ht="12.75">
      <c r="L775" s="6"/>
      <c r="P775" s="6"/>
      <c r="Q775" s="6"/>
      <c r="R775" s="6"/>
      <c r="S775" s="6"/>
      <c r="T775" s="6"/>
      <c r="U775" s="6"/>
      <c r="W775" s="6"/>
    </row>
    <row r="776" spans="12:23" ht="12.75">
      <c r="L776" s="6"/>
      <c r="P776" s="6"/>
      <c r="Q776" s="6"/>
      <c r="R776" s="6"/>
      <c r="S776" s="6"/>
      <c r="T776" s="6"/>
      <c r="U776" s="6"/>
      <c r="W776" s="6"/>
    </row>
    <row r="777" spans="12:23" ht="12.75">
      <c r="L777" s="6"/>
      <c r="P777" s="6"/>
      <c r="Q777" s="6"/>
      <c r="R777" s="6"/>
      <c r="S777" s="6"/>
      <c r="T777" s="6"/>
      <c r="U777" s="6"/>
      <c r="W777" s="6"/>
    </row>
    <row r="778" spans="12:23" ht="12.75">
      <c r="L778" s="6"/>
      <c r="P778" s="6"/>
      <c r="Q778" s="6"/>
      <c r="R778" s="6"/>
      <c r="S778" s="6"/>
      <c r="T778" s="6"/>
      <c r="U778" s="6"/>
      <c r="W778" s="6"/>
    </row>
    <row r="779" spans="12:23" ht="12.75">
      <c r="L779" s="6"/>
      <c r="P779" s="6"/>
      <c r="Q779" s="6"/>
      <c r="R779" s="6"/>
      <c r="S779" s="6"/>
      <c r="T779" s="6"/>
      <c r="U779" s="6"/>
      <c r="W779" s="6"/>
    </row>
    <row r="780" spans="12:23" ht="12.75">
      <c r="L780" s="6"/>
      <c r="P780" s="6"/>
      <c r="Q780" s="6"/>
      <c r="R780" s="6"/>
      <c r="S780" s="6"/>
      <c r="T780" s="6"/>
      <c r="U780" s="6"/>
      <c r="W780" s="6"/>
    </row>
    <row r="781" spans="12:23" ht="12.75">
      <c r="L781" s="6"/>
      <c r="P781" s="6"/>
      <c r="Q781" s="6"/>
      <c r="R781" s="6"/>
      <c r="S781" s="6"/>
      <c r="T781" s="6"/>
      <c r="U781" s="6"/>
      <c r="W781" s="6"/>
    </row>
    <row r="782" spans="12:23" ht="12.75">
      <c r="L782" s="6"/>
      <c r="P782" s="6"/>
      <c r="Q782" s="6"/>
      <c r="R782" s="6"/>
      <c r="S782" s="6"/>
      <c r="T782" s="6"/>
      <c r="U782" s="6"/>
      <c r="W782" s="6"/>
    </row>
    <row r="783" spans="12:23" ht="12.75">
      <c r="L783" s="6"/>
      <c r="P783" s="6"/>
      <c r="Q783" s="6"/>
      <c r="R783" s="6"/>
      <c r="S783" s="6"/>
      <c r="T783" s="6"/>
      <c r="U783" s="6"/>
      <c r="W783" s="6"/>
    </row>
    <row r="784" spans="12:23" ht="12.75">
      <c r="L784" s="6"/>
      <c r="P784" s="6"/>
      <c r="Q784" s="6"/>
      <c r="R784" s="6"/>
      <c r="S784" s="6"/>
      <c r="T784" s="6"/>
      <c r="U784" s="6"/>
      <c r="W784" s="6"/>
    </row>
    <row r="785" spans="12:23" ht="12.75">
      <c r="L785" s="6"/>
      <c r="P785" s="6"/>
      <c r="Q785" s="6"/>
      <c r="R785" s="6"/>
      <c r="S785" s="6"/>
      <c r="T785" s="6"/>
      <c r="U785" s="6"/>
      <c r="W785" s="6"/>
    </row>
    <row r="786" spans="12:23" ht="12.75">
      <c r="L786" s="6"/>
      <c r="P786" s="6"/>
      <c r="Q786" s="6"/>
      <c r="R786" s="6"/>
      <c r="S786" s="6"/>
      <c r="T786" s="6"/>
      <c r="U786" s="6"/>
      <c r="W786" s="6"/>
    </row>
    <row r="787" spans="12:23" ht="12.75">
      <c r="L787" s="6"/>
      <c r="P787" s="6"/>
      <c r="Q787" s="6"/>
      <c r="R787" s="6"/>
      <c r="S787" s="6"/>
      <c r="T787" s="6"/>
      <c r="U787" s="6"/>
      <c r="W787" s="6"/>
    </row>
    <row r="788" spans="12:23" ht="12.75">
      <c r="L788" s="6"/>
      <c r="P788" s="6"/>
      <c r="Q788" s="6"/>
      <c r="R788" s="6"/>
      <c r="S788" s="6"/>
      <c r="T788" s="6"/>
      <c r="U788" s="6"/>
      <c r="W788" s="6"/>
    </row>
    <row r="789" spans="12:23" ht="12.75">
      <c r="L789" s="6"/>
      <c r="P789" s="6"/>
      <c r="Q789" s="6"/>
      <c r="R789" s="6"/>
      <c r="S789" s="6"/>
      <c r="T789" s="6"/>
      <c r="U789" s="6"/>
      <c r="W789" s="6"/>
    </row>
    <row r="790" spans="12:23" ht="12.75">
      <c r="L790" s="6"/>
      <c r="P790" s="6"/>
      <c r="Q790" s="6"/>
      <c r="R790" s="6"/>
      <c r="S790" s="6"/>
      <c r="T790" s="6"/>
      <c r="U790" s="6"/>
      <c r="W790" s="6"/>
    </row>
    <row r="791" spans="12:23" ht="12.75">
      <c r="L791" s="6"/>
      <c r="P791" s="6"/>
      <c r="Q791" s="6"/>
      <c r="R791" s="6"/>
      <c r="S791" s="6"/>
      <c r="T791" s="6"/>
      <c r="U791" s="6"/>
      <c r="W791" s="6"/>
    </row>
    <row r="792" spans="12:23" ht="12.75">
      <c r="L792" s="6"/>
      <c r="P792" s="6"/>
      <c r="Q792" s="6"/>
      <c r="R792" s="6"/>
      <c r="S792" s="6"/>
      <c r="T792" s="6"/>
      <c r="U792" s="6"/>
      <c r="W792" s="6"/>
    </row>
    <row r="793" spans="12:23" ht="12.75">
      <c r="L793" s="6"/>
      <c r="P793" s="6"/>
      <c r="Q793" s="6"/>
      <c r="R793" s="6"/>
      <c r="S793" s="6"/>
      <c r="T793" s="6"/>
      <c r="U793" s="6"/>
      <c r="W793" s="6"/>
    </row>
    <row r="794" spans="12:23" ht="12.75">
      <c r="L794" s="6"/>
      <c r="P794" s="6"/>
      <c r="Q794" s="6"/>
      <c r="R794" s="6"/>
      <c r="S794" s="6"/>
      <c r="T794" s="6"/>
      <c r="U794" s="6"/>
      <c r="W794" s="6"/>
    </row>
    <row r="795" spans="12:23" ht="12.75">
      <c r="L795" s="6"/>
      <c r="P795" s="6"/>
      <c r="Q795" s="6"/>
      <c r="R795" s="6"/>
      <c r="S795" s="6"/>
      <c r="T795" s="6"/>
      <c r="U795" s="6"/>
      <c r="W795" s="6"/>
    </row>
    <row r="796" spans="12:23" ht="12.75">
      <c r="L796" s="6"/>
      <c r="P796" s="6"/>
      <c r="Q796" s="6"/>
      <c r="R796" s="6"/>
      <c r="S796" s="6"/>
      <c r="T796" s="6"/>
      <c r="U796" s="6"/>
      <c r="W796" s="6"/>
    </row>
    <row r="797" spans="12:23" ht="12.75">
      <c r="L797" s="6"/>
      <c r="P797" s="6"/>
      <c r="Q797" s="6"/>
      <c r="R797" s="6"/>
      <c r="S797" s="6"/>
      <c r="T797" s="6"/>
      <c r="U797" s="6"/>
      <c r="W797" s="6"/>
    </row>
    <row r="798" spans="12:23" ht="12.75">
      <c r="L798" s="6"/>
      <c r="P798" s="6"/>
      <c r="Q798" s="6"/>
      <c r="R798" s="6"/>
      <c r="S798" s="6"/>
      <c r="T798" s="6"/>
      <c r="U798" s="6"/>
      <c r="W798" s="6"/>
    </row>
    <row r="799" spans="12:23" ht="12.75">
      <c r="L799" s="6"/>
      <c r="P799" s="6"/>
      <c r="Q799" s="6"/>
      <c r="R799" s="6"/>
      <c r="S799" s="6"/>
      <c r="T799" s="6"/>
      <c r="U799" s="6"/>
      <c r="W799" s="6"/>
    </row>
    <row r="800" spans="12:23" ht="12.75">
      <c r="L800" s="6"/>
      <c r="P800" s="6"/>
      <c r="Q800" s="6"/>
      <c r="R800" s="6"/>
      <c r="S800" s="6"/>
      <c r="T800" s="6"/>
      <c r="U800" s="6"/>
      <c r="W800" s="6"/>
    </row>
    <row r="801" spans="12:23" ht="12.75">
      <c r="L801" s="6"/>
      <c r="P801" s="6"/>
      <c r="Q801" s="6"/>
      <c r="R801" s="6"/>
      <c r="S801" s="6"/>
      <c r="T801" s="6"/>
      <c r="U801" s="6"/>
      <c r="W801" s="6"/>
    </row>
    <row r="802" spans="12:23" ht="12.75">
      <c r="L802" s="6"/>
      <c r="P802" s="6"/>
      <c r="Q802" s="6"/>
      <c r="R802" s="6"/>
      <c r="S802" s="6"/>
      <c r="T802" s="6"/>
      <c r="U802" s="6"/>
      <c r="W802" s="6"/>
    </row>
    <row r="803" spans="12:23" ht="12.75">
      <c r="L803" s="6"/>
      <c r="P803" s="6"/>
      <c r="Q803" s="6"/>
      <c r="R803" s="6"/>
      <c r="S803" s="6"/>
      <c r="T803" s="6"/>
      <c r="U803" s="6"/>
      <c r="W803" s="6"/>
    </row>
    <row r="804" spans="12:23" ht="12.75">
      <c r="L804" s="6"/>
      <c r="P804" s="6"/>
      <c r="Q804" s="6"/>
      <c r="R804" s="6"/>
      <c r="S804" s="6"/>
      <c r="T804" s="6"/>
      <c r="U804" s="6"/>
      <c r="W804" s="6"/>
    </row>
    <row r="805" spans="12:23" ht="12.75">
      <c r="L805" s="6"/>
      <c r="P805" s="6"/>
      <c r="Q805" s="6"/>
      <c r="R805" s="6"/>
      <c r="S805" s="6"/>
      <c r="T805" s="6"/>
      <c r="U805" s="6"/>
      <c r="W805" s="6"/>
    </row>
    <row r="806" spans="12:23" ht="12.75">
      <c r="L806" s="6"/>
      <c r="P806" s="6"/>
      <c r="Q806" s="6"/>
      <c r="R806" s="6"/>
      <c r="S806" s="6"/>
      <c r="T806" s="6"/>
      <c r="U806" s="6"/>
      <c r="W806" s="6"/>
    </row>
    <row r="807" spans="12:23" ht="12.75">
      <c r="L807" s="6"/>
      <c r="P807" s="6"/>
      <c r="Q807" s="6"/>
      <c r="R807" s="6"/>
      <c r="S807" s="6"/>
      <c r="T807" s="6"/>
      <c r="U807" s="6"/>
      <c r="W807" s="6"/>
    </row>
    <row r="808" spans="12:23" ht="12.75">
      <c r="L808" s="6"/>
      <c r="P808" s="6"/>
      <c r="Q808" s="6"/>
      <c r="R808" s="6"/>
      <c r="S808" s="6"/>
      <c r="T808" s="6"/>
      <c r="U808" s="6"/>
      <c r="W808" s="6"/>
    </row>
    <row r="809" spans="12:23" ht="12.75">
      <c r="L809" s="6"/>
      <c r="P809" s="6"/>
      <c r="Q809" s="6"/>
      <c r="R809" s="6"/>
      <c r="S809" s="6"/>
      <c r="T809" s="6"/>
      <c r="U809" s="6"/>
      <c r="W809" s="6"/>
    </row>
    <row r="810" spans="12:23" ht="12.75">
      <c r="L810" s="6"/>
      <c r="P810" s="6"/>
      <c r="Q810" s="6"/>
      <c r="R810" s="6"/>
      <c r="S810" s="6"/>
      <c r="T810" s="6"/>
      <c r="U810" s="6"/>
      <c r="W810" s="6"/>
    </row>
    <row r="811" spans="12:23" ht="12.75">
      <c r="L811" s="6"/>
      <c r="P811" s="6"/>
      <c r="Q811" s="6"/>
      <c r="R811" s="6"/>
      <c r="S811" s="6"/>
      <c r="T811" s="6"/>
      <c r="U811" s="6"/>
      <c r="W811" s="6"/>
    </row>
    <row r="812" spans="12:23" ht="12.75">
      <c r="L812" s="6"/>
      <c r="P812" s="6"/>
      <c r="Q812" s="6"/>
      <c r="R812" s="6"/>
      <c r="S812" s="6"/>
      <c r="T812" s="6"/>
      <c r="U812" s="6"/>
      <c r="W812" s="6"/>
    </row>
    <row r="813" spans="12:23" ht="12.75">
      <c r="L813" s="6"/>
      <c r="P813" s="6"/>
      <c r="Q813" s="6"/>
      <c r="R813" s="6"/>
      <c r="S813" s="6"/>
      <c r="T813" s="6"/>
      <c r="U813" s="6"/>
      <c r="W813" s="6"/>
    </row>
    <row r="814" spans="12:23" ht="12.75">
      <c r="L814" s="6"/>
      <c r="P814" s="6"/>
      <c r="Q814" s="6"/>
      <c r="R814" s="6"/>
      <c r="S814" s="6"/>
      <c r="T814" s="6"/>
      <c r="U814" s="6"/>
      <c r="W814" s="6"/>
    </row>
    <row r="815" spans="12:23" ht="12.75">
      <c r="L815" s="6"/>
      <c r="P815" s="6"/>
      <c r="Q815" s="6"/>
      <c r="R815" s="6"/>
      <c r="S815" s="6"/>
      <c r="T815" s="6"/>
      <c r="U815" s="6"/>
      <c r="W815" s="6"/>
    </row>
    <row r="816" spans="12:23" ht="12.75">
      <c r="L816" s="6"/>
      <c r="P816" s="6"/>
      <c r="Q816" s="6"/>
      <c r="R816" s="6"/>
      <c r="S816" s="6"/>
      <c r="T816" s="6"/>
      <c r="U816" s="6"/>
      <c r="W816" s="6"/>
    </row>
    <row r="817" spans="12:23" ht="12.75">
      <c r="L817" s="6"/>
      <c r="P817" s="6"/>
      <c r="Q817" s="6"/>
      <c r="R817" s="6"/>
      <c r="S817" s="6"/>
      <c r="T817" s="6"/>
      <c r="U817" s="6"/>
      <c r="W817" s="6"/>
    </row>
    <row r="818" spans="12:23" ht="12.75">
      <c r="L818" s="6"/>
      <c r="P818" s="6"/>
      <c r="Q818" s="6"/>
      <c r="R818" s="6"/>
      <c r="S818" s="6"/>
      <c r="T818" s="6"/>
      <c r="U818" s="6"/>
      <c r="W818" s="6"/>
    </row>
    <row r="819" spans="12:23" ht="12.75">
      <c r="L819" s="6"/>
      <c r="P819" s="6"/>
      <c r="Q819" s="6"/>
      <c r="R819" s="6"/>
      <c r="S819" s="6"/>
      <c r="T819" s="6"/>
      <c r="U819" s="6"/>
      <c r="W819" s="6"/>
    </row>
    <row r="820" spans="12:23" ht="12.75">
      <c r="L820" s="6"/>
      <c r="P820" s="6"/>
      <c r="Q820" s="6"/>
      <c r="R820" s="6"/>
      <c r="S820" s="6"/>
      <c r="T820" s="6"/>
      <c r="U820" s="6"/>
      <c r="W820" s="6"/>
    </row>
    <row r="821" spans="12:23" ht="12.75">
      <c r="L821" s="6"/>
      <c r="P821" s="6"/>
      <c r="Q821" s="6"/>
      <c r="R821" s="6"/>
      <c r="S821" s="6"/>
      <c r="T821" s="6"/>
      <c r="U821" s="6"/>
      <c r="W821" s="6"/>
    </row>
    <row r="822" spans="12:23" ht="12.75">
      <c r="L822" s="6"/>
      <c r="P822" s="6"/>
      <c r="Q822" s="6"/>
      <c r="R822" s="6"/>
      <c r="S822" s="6"/>
      <c r="T822" s="6"/>
      <c r="U822" s="6"/>
      <c r="W822" s="6"/>
    </row>
    <row r="823" spans="12:23" ht="12.75">
      <c r="L823" s="6"/>
      <c r="P823" s="6"/>
      <c r="Q823" s="6"/>
      <c r="R823" s="6"/>
      <c r="S823" s="6"/>
      <c r="T823" s="6"/>
      <c r="U823" s="6"/>
      <c r="W823" s="6"/>
    </row>
    <row r="824" spans="12:23" ht="12.75">
      <c r="L824" s="6"/>
      <c r="P824" s="6"/>
      <c r="Q824" s="6"/>
      <c r="R824" s="6"/>
      <c r="S824" s="6"/>
      <c r="T824" s="6"/>
      <c r="U824" s="6"/>
      <c r="W824" s="6"/>
    </row>
    <row r="825" spans="12:23" ht="12.75">
      <c r="L825" s="6"/>
      <c r="P825" s="6"/>
      <c r="Q825" s="6"/>
      <c r="R825" s="6"/>
      <c r="S825" s="6"/>
      <c r="T825" s="6"/>
      <c r="U825" s="6"/>
      <c r="W825" s="6"/>
    </row>
    <row r="826" spans="12:23" ht="12.75">
      <c r="L826" s="6"/>
      <c r="P826" s="6"/>
      <c r="Q826" s="6"/>
      <c r="R826" s="6"/>
      <c r="S826" s="6"/>
      <c r="T826" s="6"/>
      <c r="U826" s="6"/>
      <c r="W826" s="6"/>
    </row>
    <row r="827" spans="12:23" ht="12.75">
      <c r="L827" s="6"/>
      <c r="P827" s="6"/>
      <c r="Q827" s="6"/>
      <c r="R827" s="6"/>
      <c r="S827" s="6"/>
      <c r="T827" s="6"/>
      <c r="U827" s="6"/>
      <c r="W827" s="6"/>
    </row>
    <row r="828" spans="12:23" ht="12.75">
      <c r="L828" s="6"/>
      <c r="P828" s="6"/>
      <c r="Q828" s="6"/>
      <c r="R828" s="6"/>
      <c r="S828" s="6"/>
      <c r="T828" s="6"/>
      <c r="U828" s="6"/>
      <c r="W828" s="6"/>
    </row>
    <row r="829" spans="12:23" ht="12.75">
      <c r="L829" s="6"/>
      <c r="P829" s="6"/>
      <c r="Q829" s="6"/>
      <c r="R829" s="6"/>
      <c r="S829" s="6"/>
      <c r="T829" s="6"/>
      <c r="U829" s="6"/>
      <c r="W829" s="6"/>
    </row>
    <row r="830" spans="12:23" ht="12.75">
      <c r="L830" s="6"/>
      <c r="P830" s="6"/>
      <c r="Q830" s="6"/>
      <c r="R830" s="6"/>
      <c r="S830" s="6"/>
      <c r="T830" s="6"/>
      <c r="U830" s="6"/>
      <c r="W830" s="6"/>
    </row>
    <row r="831" spans="12:23" ht="12.75">
      <c r="L831" s="6"/>
      <c r="P831" s="6"/>
      <c r="Q831" s="6"/>
      <c r="R831" s="6"/>
      <c r="S831" s="6"/>
      <c r="T831" s="6"/>
      <c r="U831" s="6"/>
      <c r="W831" s="6"/>
    </row>
    <row r="832" spans="12:23" ht="12.75">
      <c r="L832" s="6"/>
      <c r="P832" s="6"/>
      <c r="Q832" s="6"/>
      <c r="R832" s="6"/>
      <c r="S832" s="6"/>
      <c r="T832" s="6"/>
      <c r="U832" s="6"/>
      <c r="W832" s="6"/>
    </row>
    <row r="833" spans="12:23" ht="12.75">
      <c r="L833" s="6"/>
      <c r="P833" s="6"/>
      <c r="Q833" s="6"/>
      <c r="R833" s="6"/>
      <c r="S833" s="6"/>
      <c r="T833" s="6"/>
      <c r="U833" s="6"/>
      <c r="W833" s="6"/>
    </row>
    <row r="834" spans="12:23" ht="12.75">
      <c r="L834" s="6"/>
      <c r="P834" s="6"/>
      <c r="Q834" s="6"/>
      <c r="R834" s="6"/>
      <c r="S834" s="6"/>
      <c r="T834" s="6"/>
      <c r="U834" s="6"/>
      <c r="W834" s="6"/>
    </row>
    <row r="835" spans="12:23" ht="12.75">
      <c r="L835" s="6"/>
      <c r="P835" s="6"/>
      <c r="Q835" s="6"/>
      <c r="R835" s="6"/>
      <c r="S835" s="6"/>
      <c r="T835" s="6"/>
      <c r="U835" s="6"/>
      <c r="W835" s="6"/>
    </row>
    <row r="836" spans="12:23" ht="12.75">
      <c r="L836" s="6"/>
      <c r="P836" s="6"/>
      <c r="Q836" s="6"/>
      <c r="R836" s="6"/>
      <c r="S836" s="6"/>
      <c r="T836" s="6"/>
      <c r="U836" s="6"/>
      <c r="W836" s="6"/>
    </row>
    <row r="837" spans="12:23" ht="12.75">
      <c r="L837" s="6"/>
      <c r="P837" s="6"/>
      <c r="Q837" s="6"/>
      <c r="R837" s="6"/>
      <c r="S837" s="6"/>
      <c r="T837" s="6"/>
      <c r="U837" s="6"/>
      <c r="W837" s="6"/>
    </row>
    <row r="838" spans="12:23" ht="12.75">
      <c r="L838" s="6"/>
      <c r="P838" s="6"/>
      <c r="Q838" s="6"/>
      <c r="R838" s="6"/>
      <c r="S838" s="6"/>
      <c r="T838" s="6"/>
      <c r="U838" s="6"/>
      <c r="W838" s="6"/>
    </row>
    <row r="839" spans="12:23" ht="12.75">
      <c r="L839" s="6"/>
      <c r="P839" s="6"/>
      <c r="Q839" s="6"/>
      <c r="R839" s="6"/>
      <c r="S839" s="6"/>
      <c r="T839" s="6"/>
      <c r="U839" s="6"/>
      <c r="W839" s="6"/>
    </row>
    <row r="840" spans="12:23" ht="12.75">
      <c r="L840" s="6"/>
      <c r="P840" s="6"/>
      <c r="Q840" s="6"/>
      <c r="R840" s="6"/>
      <c r="S840" s="6"/>
      <c r="T840" s="6"/>
      <c r="U840" s="6"/>
      <c r="W840" s="6"/>
    </row>
    <row r="841" spans="12:23" ht="12.75">
      <c r="L841" s="6"/>
      <c r="P841" s="6"/>
      <c r="Q841" s="6"/>
      <c r="R841" s="6"/>
      <c r="S841" s="6"/>
      <c r="T841" s="6"/>
      <c r="U841" s="6"/>
      <c r="W841" s="6"/>
    </row>
    <row r="842" spans="12:23" ht="12.75">
      <c r="L842" s="6"/>
      <c r="P842" s="6"/>
      <c r="Q842" s="6"/>
      <c r="R842" s="6"/>
      <c r="S842" s="6"/>
      <c r="T842" s="6"/>
      <c r="U842" s="6"/>
      <c r="W842" s="6"/>
    </row>
    <row r="843" spans="12:23" ht="12.75">
      <c r="L843" s="6"/>
      <c r="P843" s="6"/>
      <c r="Q843" s="6"/>
      <c r="R843" s="6"/>
      <c r="S843" s="6"/>
      <c r="T843" s="6"/>
      <c r="U843" s="6"/>
      <c r="W843" s="6"/>
    </row>
    <row r="844" spans="12:23" ht="12.75">
      <c r="L844" s="6"/>
      <c r="P844" s="6"/>
      <c r="Q844" s="6"/>
      <c r="R844" s="6"/>
      <c r="S844" s="6"/>
      <c r="T844" s="6"/>
      <c r="U844" s="6"/>
      <c r="W844" s="6"/>
    </row>
    <row r="845" spans="12:23" ht="12.75">
      <c r="L845" s="6"/>
      <c r="P845" s="6"/>
      <c r="Q845" s="6"/>
      <c r="R845" s="6"/>
      <c r="S845" s="6"/>
      <c r="T845" s="6"/>
      <c r="U845" s="6"/>
      <c r="W845" s="6"/>
    </row>
    <row r="846" spans="12:23" ht="12.75">
      <c r="L846" s="6"/>
      <c r="P846" s="6"/>
      <c r="Q846" s="6"/>
      <c r="R846" s="6"/>
      <c r="S846" s="6"/>
      <c r="T846" s="6"/>
      <c r="U846" s="6"/>
      <c r="W846" s="6"/>
    </row>
    <row r="847" spans="12:23" ht="12.75">
      <c r="L847" s="6"/>
      <c r="P847" s="6"/>
      <c r="Q847" s="6"/>
      <c r="R847" s="6"/>
      <c r="S847" s="6"/>
      <c r="T847" s="6"/>
      <c r="U847" s="6"/>
      <c r="W847" s="6"/>
    </row>
    <row r="848" spans="12:23" ht="12.75">
      <c r="L848" s="6"/>
      <c r="P848" s="6"/>
      <c r="Q848" s="6"/>
      <c r="R848" s="6"/>
      <c r="S848" s="6"/>
      <c r="T848" s="6"/>
      <c r="U848" s="6"/>
      <c r="W848" s="6"/>
    </row>
    <row r="849" spans="12:23" ht="12.75">
      <c r="L849" s="6"/>
      <c r="P849" s="6"/>
      <c r="Q849" s="6"/>
      <c r="R849" s="6"/>
      <c r="S849" s="6"/>
      <c r="T849" s="6"/>
      <c r="U849" s="6"/>
      <c r="W849" s="6"/>
    </row>
    <row r="850" spans="12:23" ht="12.75">
      <c r="L850" s="6"/>
      <c r="P850" s="6"/>
      <c r="Q850" s="6"/>
      <c r="R850" s="6"/>
      <c r="S850" s="6"/>
      <c r="T850" s="6"/>
      <c r="U850" s="6"/>
      <c r="W850" s="6"/>
    </row>
    <row r="851" spans="12:23" ht="12.75">
      <c r="L851" s="6"/>
      <c r="P851" s="6"/>
      <c r="Q851" s="6"/>
      <c r="R851" s="6"/>
      <c r="S851" s="6"/>
      <c r="T851" s="6"/>
      <c r="U851" s="6"/>
      <c r="W851" s="6"/>
    </row>
    <row r="852" spans="12:23" ht="12.75">
      <c r="L852" s="6"/>
      <c r="P852" s="6"/>
      <c r="Q852" s="6"/>
      <c r="R852" s="6"/>
      <c r="S852" s="6"/>
      <c r="T852" s="6"/>
      <c r="U852" s="6"/>
      <c r="W852" s="6"/>
    </row>
    <row r="853" spans="12:23" ht="12.75">
      <c r="L853" s="6"/>
      <c r="P853" s="6"/>
      <c r="Q853" s="6"/>
      <c r="R853" s="6"/>
      <c r="S853" s="6"/>
      <c r="T853" s="6"/>
      <c r="U853" s="6"/>
      <c r="W853" s="6"/>
    </row>
    <row r="854" spans="12:23" ht="12.75">
      <c r="L854" s="6"/>
      <c r="P854" s="6"/>
      <c r="Q854" s="6"/>
      <c r="R854" s="6"/>
      <c r="S854" s="6"/>
      <c r="T854" s="6"/>
      <c r="U854" s="6"/>
      <c r="W854" s="6"/>
    </row>
    <row r="855" spans="12:23" ht="12.75">
      <c r="L855" s="6"/>
      <c r="P855" s="6"/>
      <c r="Q855" s="6"/>
      <c r="R855" s="6"/>
      <c r="S855" s="6"/>
      <c r="T855" s="6"/>
      <c r="U855" s="6"/>
      <c r="W855" s="6"/>
    </row>
    <row r="856" spans="12:23" ht="12.75">
      <c r="L856" s="6"/>
      <c r="P856" s="6"/>
      <c r="Q856" s="6"/>
      <c r="R856" s="6"/>
      <c r="S856" s="6"/>
      <c r="T856" s="6"/>
      <c r="U856" s="6"/>
      <c r="W856" s="6"/>
    </row>
    <row r="857" spans="12:23" ht="12.75">
      <c r="L857" s="6"/>
      <c r="P857" s="6"/>
      <c r="Q857" s="6"/>
      <c r="R857" s="6"/>
      <c r="S857" s="6"/>
      <c r="T857" s="6"/>
      <c r="U857" s="6"/>
      <c r="W857" s="6"/>
    </row>
    <row r="858" spans="12:23" ht="12.75">
      <c r="L858" s="6"/>
      <c r="P858" s="6"/>
      <c r="Q858" s="6"/>
      <c r="R858" s="6"/>
      <c r="S858" s="6"/>
      <c r="T858" s="6"/>
      <c r="U858" s="6"/>
      <c r="W858" s="6"/>
    </row>
    <row r="859" spans="12:23" ht="12.75">
      <c r="L859" s="6"/>
      <c r="P859" s="6"/>
      <c r="Q859" s="6"/>
      <c r="R859" s="6"/>
      <c r="S859" s="6"/>
      <c r="T859" s="6"/>
      <c r="U859" s="6"/>
      <c r="W859" s="6"/>
    </row>
    <row r="860" spans="12:23" ht="12.75">
      <c r="L860" s="6"/>
      <c r="P860" s="6"/>
      <c r="Q860" s="6"/>
      <c r="R860" s="6"/>
      <c r="S860" s="6"/>
      <c r="T860" s="6"/>
      <c r="U860" s="6"/>
      <c r="W860" s="6"/>
    </row>
    <row r="861" spans="12:23" ht="12.75">
      <c r="L861" s="6"/>
      <c r="P861" s="6"/>
      <c r="Q861" s="6"/>
      <c r="R861" s="6"/>
      <c r="S861" s="6"/>
      <c r="T861" s="6"/>
      <c r="U861" s="6"/>
      <c r="W861" s="6"/>
    </row>
    <row r="862" spans="12:23" ht="12.75">
      <c r="L862" s="6"/>
      <c r="P862" s="6"/>
      <c r="Q862" s="6"/>
      <c r="R862" s="6"/>
      <c r="S862" s="6"/>
      <c r="T862" s="6"/>
      <c r="U862" s="6"/>
      <c r="W862" s="6"/>
    </row>
    <row r="863" spans="12:23" ht="12.75">
      <c r="L863" s="6"/>
      <c r="P863" s="6"/>
      <c r="Q863" s="6"/>
      <c r="R863" s="6"/>
      <c r="S863" s="6"/>
      <c r="T863" s="6"/>
      <c r="U863" s="6"/>
      <c r="W863" s="6"/>
    </row>
    <row r="864" spans="12:23" ht="12.75">
      <c r="L864" s="6"/>
      <c r="P864" s="6"/>
      <c r="Q864" s="6"/>
      <c r="R864" s="6"/>
      <c r="S864" s="6"/>
      <c r="T864" s="6"/>
      <c r="U864" s="6"/>
      <c r="W864" s="6"/>
    </row>
    <row r="865" spans="12:23" ht="12.75">
      <c r="L865" s="6"/>
      <c r="P865" s="6"/>
      <c r="Q865" s="6"/>
      <c r="R865" s="6"/>
      <c r="S865" s="6"/>
      <c r="T865" s="6"/>
      <c r="U865" s="6"/>
      <c r="W865" s="6"/>
    </row>
    <row r="866" spans="12:23" ht="12.75">
      <c r="L866" s="6"/>
      <c r="P866" s="6"/>
      <c r="Q866" s="6"/>
      <c r="R866" s="6"/>
      <c r="S866" s="6"/>
      <c r="T866" s="6"/>
      <c r="U866" s="6"/>
      <c r="W866" s="6"/>
    </row>
    <row r="867" spans="12:23" ht="12.75">
      <c r="L867" s="6"/>
      <c r="P867" s="6"/>
      <c r="Q867" s="6"/>
      <c r="R867" s="6"/>
      <c r="S867" s="6"/>
      <c r="T867" s="6"/>
      <c r="U867" s="6"/>
      <c r="W867" s="6"/>
    </row>
    <row r="868" spans="12:23" ht="12.75">
      <c r="L868" s="6"/>
      <c r="P868" s="6"/>
      <c r="Q868" s="6"/>
      <c r="R868" s="6"/>
      <c r="S868" s="6"/>
      <c r="T868" s="6"/>
      <c r="U868" s="6"/>
      <c r="W868" s="6"/>
    </row>
    <row r="869" spans="12:23" ht="12.75">
      <c r="L869" s="6"/>
      <c r="W869" s="6"/>
    </row>
    <row r="870" spans="12:23" ht="12.75">
      <c r="L870" s="6"/>
      <c r="W870" s="6"/>
    </row>
    <row r="871" spans="12:23" ht="12.75">
      <c r="L871" s="6"/>
      <c r="W871" s="6"/>
    </row>
    <row r="872" spans="12:23" ht="12.75">
      <c r="L872" s="6"/>
      <c r="W872" s="6"/>
    </row>
    <row r="873" spans="12:23" ht="12.75">
      <c r="L873" s="6"/>
      <c r="W873" s="6"/>
    </row>
    <row r="874" spans="12:23" ht="12.75">
      <c r="L874" s="6"/>
      <c r="W874" s="6"/>
    </row>
    <row r="875" spans="12:23" ht="12.75">
      <c r="L875" s="6"/>
      <c r="W875" s="6"/>
    </row>
    <row r="876" spans="12:23" ht="12.75">
      <c r="L876" s="6"/>
      <c r="W876" s="6"/>
    </row>
    <row r="877" spans="12:23" ht="12.75">
      <c r="L877" s="6"/>
      <c r="W877" s="6"/>
    </row>
    <row r="878" spans="12:23" ht="12.75">
      <c r="L878" s="6"/>
      <c r="W878" s="6"/>
    </row>
    <row r="879" spans="12:23" ht="12.75">
      <c r="L879" s="6"/>
      <c r="W879" s="6"/>
    </row>
    <row r="880" spans="12:23" ht="12.75">
      <c r="L880" s="6"/>
      <c r="W880" s="6"/>
    </row>
    <row r="881" spans="12:23" ht="12.75">
      <c r="L881" s="6"/>
      <c r="W881" s="6"/>
    </row>
    <row r="882" spans="12:23" ht="12.75">
      <c r="L882" s="6"/>
      <c r="W882" s="6"/>
    </row>
    <row r="883" spans="12:23" ht="12.75">
      <c r="L883" s="6"/>
      <c r="W883" s="6"/>
    </row>
    <row r="884" spans="12:23" ht="12.75">
      <c r="L884" s="6"/>
      <c r="W884" s="6"/>
    </row>
    <row r="885" spans="12:23" ht="12.75">
      <c r="L885" s="6"/>
      <c r="W885" s="6"/>
    </row>
    <row r="886" spans="12:23" ht="12.75">
      <c r="L886" s="6"/>
      <c r="W886" s="6"/>
    </row>
    <row r="887" spans="12:23" ht="12.75">
      <c r="L887" s="6"/>
      <c r="W887" s="6"/>
    </row>
    <row r="888" spans="12:23" ht="12.75">
      <c r="L888" s="6"/>
      <c r="W888" s="6"/>
    </row>
    <row r="889" spans="12:23" ht="12.75">
      <c r="L889" s="6"/>
      <c r="W889" s="6"/>
    </row>
    <row r="890" spans="12:23" ht="12.75">
      <c r="L890" s="6"/>
      <c r="W890" s="6"/>
    </row>
    <row r="891" spans="12:23" ht="12.75">
      <c r="L891" s="6"/>
      <c r="W891" s="6"/>
    </row>
    <row r="892" spans="12:23" ht="12.75">
      <c r="L892" s="6"/>
      <c r="W892" s="6"/>
    </row>
    <row r="893" spans="12:23" ht="12.75">
      <c r="L893" s="6"/>
      <c r="W893" s="6"/>
    </row>
    <row r="894" spans="12:23" ht="12.75">
      <c r="L894" s="6"/>
      <c r="W894" s="6"/>
    </row>
    <row r="895" spans="12:23" ht="12.75">
      <c r="L895" s="6"/>
      <c r="W895" s="6"/>
    </row>
    <row r="896" spans="12:23" ht="12.75">
      <c r="L896" s="6"/>
      <c r="W896" s="6"/>
    </row>
    <row r="897" spans="12:23" ht="12.75">
      <c r="L897" s="6"/>
      <c r="W897" s="6"/>
    </row>
    <row r="898" spans="12:23" ht="12.75">
      <c r="L898" s="6"/>
      <c r="W898" s="6"/>
    </row>
    <row r="899" spans="12:23" ht="12.75">
      <c r="L899" s="6"/>
      <c r="W899" s="6"/>
    </row>
    <row r="900" spans="12:23" ht="12.75">
      <c r="L900" s="6"/>
      <c r="W900" s="6"/>
    </row>
    <row r="901" spans="12:23" ht="12.75">
      <c r="L901" s="6"/>
      <c r="W901" s="6"/>
    </row>
    <row r="902" spans="12:23" ht="12.75">
      <c r="L902" s="6"/>
      <c r="W902" s="6"/>
    </row>
    <row r="903" spans="12:23" ht="12.75">
      <c r="L903" s="6"/>
      <c r="W903" s="6"/>
    </row>
    <row r="904" spans="12:23" ht="12.75">
      <c r="L904" s="6"/>
      <c r="W904" s="6"/>
    </row>
    <row r="905" spans="12:23" ht="12.75">
      <c r="L905" s="6"/>
      <c r="W905" s="6"/>
    </row>
    <row r="906" spans="12:23" ht="12.75">
      <c r="L906" s="6"/>
      <c r="W906" s="6"/>
    </row>
    <row r="907" spans="12:23" ht="12.75">
      <c r="L907" s="6"/>
      <c r="W907" s="6"/>
    </row>
    <row r="908" spans="12:23" ht="12.75">
      <c r="L908" s="6"/>
      <c r="W908" s="6"/>
    </row>
    <row r="909" spans="12:23" ht="12.75">
      <c r="L909" s="6"/>
      <c r="W909" s="6"/>
    </row>
    <row r="910" spans="12:23" ht="12.75">
      <c r="L910" s="6"/>
      <c r="W910" s="6"/>
    </row>
    <row r="911" spans="12:23" ht="12.75">
      <c r="L911" s="6"/>
      <c r="W911" s="6"/>
    </row>
    <row r="912" spans="12:23" ht="12.75">
      <c r="L912" s="6"/>
      <c r="W912" s="6"/>
    </row>
    <row r="913" spans="12:23" ht="12.75">
      <c r="L913" s="6"/>
      <c r="W913" s="6"/>
    </row>
    <row r="914" spans="12:23" ht="12.75">
      <c r="L914" s="6"/>
      <c r="W914" s="6"/>
    </row>
    <row r="915" spans="12:23" ht="12.75">
      <c r="L915" s="6"/>
      <c r="W915" s="6"/>
    </row>
    <row r="916" spans="12:23" ht="12.75">
      <c r="L916" s="6"/>
      <c r="W916" s="6"/>
    </row>
    <row r="917" spans="12:23" ht="12.75">
      <c r="L917" s="6"/>
      <c r="W917" s="6"/>
    </row>
    <row r="918" spans="12:23" ht="12.75">
      <c r="L918" s="6"/>
      <c r="W918" s="6"/>
    </row>
    <row r="919" spans="12:23" ht="12.75">
      <c r="L919" s="6"/>
      <c r="W919" s="6"/>
    </row>
    <row r="920" spans="12:23" ht="12.75">
      <c r="L920" s="6"/>
      <c r="W920" s="6"/>
    </row>
    <row r="921" spans="12:23" ht="12.75">
      <c r="L921" s="6"/>
      <c r="W921" s="6"/>
    </row>
    <row r="922" spans="12:23" ht="12.75">
      <c r="L922" s="6"/>
      <c r="W922" s="6"/>
    </row>
    <row r="923" spans="12:23" ht="12.75">
      <c r="L923" s="6"/>
      <c r="W923" s="6"/>
    </row>
    <row r="924" spans="12:23" ht="12.75">
      <c r="L924" s="6"/>
      <c r="W924" s="6"/>
    </row>
    <row r="925" spans="12:23" ht="12.75">
      <c r="L925" s="6"/>
      <c r="W925" s="6"/>
    </row>
    <row r="926" spans="12:23" ht="12.75">
      <c r="L926" s="6"/>
      <c r="W926" s="6"/>
    </row>
    <row r="927" spans="12:23" ht="12.75">
      <c r="L927" s="6"/>
      <c r="W927" s="6"/>
    </row>
    <row r="928" spans="12:23" ht="12.75">
      <c r="L928" s="6"/>
      <c r="W928" s="6"/>
    </row>
    <row r="929" spans="12:23" ht="12.75">
      <c r="L929" s="6"/>
      <c r="W929" s="6"/>
    </row>
    <row r="930" spans="12:23" ht="12.75">
      <c r="L930" s="6"/>
      <c r="W930" s="6"/>
    </row>
    <row r="931" spans="12:23" ht="12.75">
      <c r="L931" s="6"/>
      <c r="W931" s="6"/>
    </row>
    <row r="932" spans="12:23" ht="12.75">
      <c r="L932" s="6"/>
      <c r="W932" s="6"/>
    </row>
    <row r="933" spans="12:23" ht="12.75">
      <c r="L933" s="6"/>
      <c r="W933" s="6"/>
    </row>
    <row r="934" spans="12:23" ht="12.75">
      <c r="L934" s="6"/>
      <c r="W934" s="6"/>
    </row>
    <row r="935" spans="12:23" ht="12.75">
      <c r="L935" s="6"/>
      <c r="W935" s="6"/>
    </row>
    <row r="936" spans="12:23" ht="12.75">
      <c r="L936" s="6"/>
      <c r="W936" s="6"/>
    </row>
    <row r="937" spans="12:23" ht="12.75">
      <c r="L937" s="6"/>
      <c r="W937" s="6"/>
    </row>
    <row r="938" spans="12:23" ht="12.75">
      <c r="L938" s="6"/>
      <c r="W938" s="6"/>
    </row>
    <row r="939" spans="12:23" ht="12.75">
      <c r="L939" s="6"/>
      <c r="W939" s="6"/>
    </row>
    <row r="940" spans="12:23" ht="12.75">
      <c r="L940" s="6"/>
      <c r="W940" s="6"/>
    </row>
    <row r="941" spans="12:23" ht="12.75">
      <c r="L941" s="6"/>
      <c r="W941" s="6"/>
    </row>
    <row r="942" spans="12:23" ht="12.75">
      <c r="L942" s="6"/>
      <c r="W942" s="6"/>
    </row>
    <row r="943" spans="12:23" ht="12.75">
      <c r="L943" s="6"/>
      <c r="W943" s="6"/>
    </row>
    <row r="944" spans="12:23" ht="12.75">
      <c r="L944" s="6"/>
      <c r="W944" s="6"/>
    </row>
    <row r="945" spans="12:23" ht="12.75">
      <c r="L945" s="6"/>
      <c r="W945" s="6"/>
    </row>
    <row r="946" spans="12:23" ht="12.75">
      <c r="L946" s="6"/>
      <c r="W946" s="6"/>
    </row>
    <row r="947" spans="12:23" ht="12.75">
      <c r="L947" s="6"/>
      <c r="W947" s="6"/>
    </row>
    <row r="948" spans="12:23" ht="12.75">
      <c r="L948" s="6"/>
      <c r="W948" s="6"/>
    </row>
    <row r="949" spans="12:23" ht="12.75">
      <c r="L949" s="6"/>
      <c r="W949" s="6"/>
    </row>
    <row r="950" spans="12:23" ht="12.75">
      <c r="L950" s="6"/>
      <c r="W950" s="6"/>
    </row>
    <row r="951" spans="12:23" ht="12.75">
      <c r="L951" s="6"/>
      <c r="W951" s="6"/>
    </row>
    <row r="952" spans="12:23" ht="12.75">
      <c r="L952" s="6"/>
      <c r="W952" s="6"/>
    </row>
    <row r="953" spans="12:23" ht="12.75">
      <c r="L953" s="6"/>
      <c r="W953" s="6"/>
    </row>
    <row r="954" spans="12:23" ht="12.75">
      <c r="L954" s="6"/>
      <c r="W954" s="6"/>
    </row>
    <row r="955" spans="12:23" ht="12.75">
      <c r="L955" s="6"/>
      <c r="W955" s="6"/>
    </row>
    <row r="956" spans="12:23" ht="12.75">
      <c r="L956" s="6"/>
      <c r="W956" s="6"/>
    </row>
    <row r="957" spans="12:23" ht="12.75">
      <c r="L957" s="6"/>
      <c r="W957" s="6"/>
    </row>
    <row r="958" spans="12:23" ht="12.75">
      <c r="L958" s="6"/>
      <c r="W958" s="6"/>
    </row>
    <row r="959" spans="12:23" ht="12.75">
      <c r="L959" s="6"/>
      <c r="W959" s="6"/>
    </row>
    <row r="960" spans="12:23" ht="12.75">
      <c r="L960" s="6"/>
      <c r="W960" s="6"/>
    </row>
    <row r="961" spans="12:23" ht="12.75">
      <c r="L961" s="6"/>
      <c r="W961" s="6"/>
    </row>
    <row r="962" spans="12:23" ht="12.75">
      <c r="L962" s="6"/>
      <c r="W962" s="6"/>
    </row>
    <row r="963" spans="12:23" ht="12.75">
      <c r="L963" s="6"/>
      <c r="W963" s="6"/>
    </row>
    <row r="964" spans="12:23" ht="12.75">
      <c r="L964" s="6"/>
      <c r="W964" s="6"/>
    </row>
    <row r="965" spans="12:23" ht="12.75">
      <c r="L965" s="6"/>
      <c r="W965" s="6"/>
    </row>
    <row r="966" spans="12:23" ht="12.75">
      <c r="L966" s="6"/>
      <c r="W966" s="6"/>
    </row>
    <row r="967" spans="12:23" ht="12.75">
      <c r="L967" s="6"/>
      <c r="W967" s="6"/>
    </row>
    <row r="968" spans="12:23" ht="12.75">
      <c r="L968" s="6"/>
      <c r="W968" s="6"/>
    </row>
    <row r="969" spans="12:23" ht="12.75">
      <c r="L969" s="6"/>
      <c r="W969" s="6"/>
    </row>
    <row r="970" spans="12:23" ht="12.75">
      <c r="L970" s="6"/>
      <c r="W970" s="6"/>
    </row>
    <row r="971" spans="12:23" ht="12.75">
      <c r="L971" s="6"/>
      <c r="W971" s="6"/>
    </row>
    <row r="972" spans="12:23" ht="12.75">
      <c r="L972" s="6"/>
      <c r="W972" s="6"/>
    </row>
    <row r="973" spans="12:23" ht="12.75">
      <c r="L973" s="6"/>
      <c r="W973" s="6"/>
    </row>
    <row r="974" spans="12:23" ht="12.75">
      <c r="L974" s="6"/>
      <c r="W974" s="6"/>
    </row>
    <row r="975" spans="12:23" ht="12.75">
      <c r="L975" s="6"/>
      <c r="W975" s="6"/>
    </row>
    <row r="976" spans="12:23" ht="12.75">
      <c r="L976" s="6"/>
      <c r="W976" s="6"/>
    </row>
    <row r="977" spans="12:23" ht="12.75">
      <c r="L977" s="6"/>
      <c r="W977" s="6"/>
    </row>
    <row r="978" spans="12:23" ht="12.75">
      <c r="L978" s="6"/>
      <c r="W978" s="6"/>
    </row>
    <row r="979" spans="12:23" ht="12.75">
      <c r="L979" s="6"/>
      <c r="W979" s="6"/>
    </row>
    <row r="980" spans="12:23" ht="12.75">
      <c r="L980" s="6"/>
      <c r="W980" s="6"/>
    </row>
    <row r="981" spans="12:23" ht="12.75">
      <c r="L981" s="6"/>
      <c r="W981" s="6"/>
    </row>
    <row r="982" spans="12:23" ht="12.75">
      <c r="L982" s="6"/>
      <c r="W982" s="6"/>
    </row>
    <row r="983" spans="12:23" ht="12.75">
      <c r="L983" s="6"/>
      <c r="W983" s="6"/>
    </row>
    <row r="984" spans="12:23" ht="12.75">
      <c r="L984" s="6"/>
      <c r="W984" s="6"/>
    </row>
    <row r="985" spans="12:23" ht="12.75">
      <c r="L985" s="6"/>
      <c r="W985" s="6"/>
    </row>
    <row r="986" ht="12.75">
      <c r="L986" s="6"/>
    </row>
    <row r="987" ht="12.75">
      <c r="L987" s="6"/>
    </row>
    <row r="988" ht="12.75">
      <c r="L988" s="6"/>
    </row>
    <row r="989" ht="12.75">
      <c r="L989" s="6"/>
    </row>
    <row r="990" ht="12.75">
      <c r="L990" s="6"/>
    </row>
    <row r="991" ht="12.75">
      <c r="L991" s="6"/>
    </row>
    <row r="992" ht="12.75">
      <c r="L992" s="6"/>
    </row>
    <row r="993" ht="12.75">
      <c r="L993" s="6"/>
    </row>
    <row r="994" ht="12.75">
      <c r="L994" s="6"/>
    </row>
    <row r="995" ht="12.75">
      <c r="L995" s="6"/>
    </row>
    <row r="996" ht="12.75">
      <c r="L996" s="6"/>
    </row>
    <row r="997" ht="12.75">
      <c r="L997" s="6"/>
    </row>
    <row r="998" ht="12.75">
      <c r="L998" s="6"/>
    </row>
    <row r="999" ht="12.75">
      <c r="L999" s="6"/>
    </row>
    <row r="1000" ht="12.75">
      <c r="L1000" s="6"/>
    </row>
    <row r="1001" ht="12.75">
      <c r="L1001" s="6"/>
    </row>
    <row r="1002" ht="12.75">
      <c r="L1002" s="6"/>
    </row>
    <row r="1003" ht="12.75">
      <c r="L1003" s="6"/>
    </row>
    <row r="1004" ht="12.75">
      <c r="L1004" s="6"/>
    </row>
    <row r="1005" ht="12.75">
      <c r="L1005" s="6"/>
    </row>
    <row r="1006" ht="12.75">
      <c r="L1006" s="6"/>
    </row>
    <row r="1007" ht="12.75">
      <c r="L1007" s="6"/>
    </row>
    <row r="1008" ht="12.75">
      <c r="L1008" s="6"/>
    </row>
    <row r="1009" ht="12.75">
      <c r="L1009" s="6"/>
    </row>
    <row r="1010" ht="12.75">
      <c r="L1010" s="6"/>
    </row>
    <row r="1011" ht="12.75">
      <c r="L1011" s="6"/>
    </row>
    <row r="1012" ht="12.75">
      <c r="L1012" s="6"/>
    </row>
    <row r="1013" ht="12.75">
      <c r="L1013" s="6"/>
    </row>
    <row r="1014" ht="12.75">
      <c r="L1014" s="6"/>
    </row>
    <row r="1015" ht="12.75">
      <c r="L1015" s="6"/>
    </row>
    <row r="1016" ht="12.75">
      <c r="L1016" s="6"/>
    </row>
    <row r="1017" ht="12.75">
      <c r="L1017" s="6"/>
    </row>
    <row r="1018" ht="12.75">
      <c r="L1018" s="6"/>
    </row>
    <row r="1019" ht="12.75">
      <c r="L1019" s="6"/>
    </row>
    <row r="1020" ht="12.75">
      <c r="L1020" s="6"/>
    </row>
    <row r="1021" ht="12.75">
      <c r="L1021" s="6"/>
    </row>
    <row r="1022" ht="12.75">
      <c r="L1022" s="6"/>
    </row>
    <row r="1023" ht="12.75">
      <c r="L1023" s="6"/>
    </row>
    <row r="1024" ht="12.75">
      <c r="L1024" s="6"/>
    </row>
    <row r="1025" ht="12.75">
      <c r="L1025" s="6"/>
    </row>
    <row r="1026" ht="12.75">
      <c r="L1026" s="6"/>
    </row>
    <row r="1027" ht="12.75">
      <c r="L1027" s="6"/>
    </row>
    <row r="1028" ht="12.75">
      <c r="L1028" s="6"/>
    </row>
    <row r="1029" ht="12.75">
      <c r="L1029" s="6"/>
    </row>
    <row r="1030" ht="12.75">
      <c r="L1030" s="6"/>
    </row>
    <row r="1031" ht="12.75">
      <c r="L1031" s="6"/>
    </row>
    <row r="1032" ht="12.75">
      <c r="L1032" s="6"/>
    </row>
    <row r="1033" ht="12.75">
      <c r="L1033" s="6"/>
    </row>
    <row r="1034" ht="12.75">
      <c r="L1034" s="6"/>
    </row>
    <row r="1035" ht="12.75">
      <c r="L1035" s="6"/>
    </row>
    <row r="1036" ht="12.75">
      <c r="L1036" s="6"/>
    </row>
    <row r="1037" ht="12.75">
      <c r="L1037" s="6"/>
    </row>
    <row r="1038" ht="12.75">
      <c r="L1038" s="6"/>
    </row>
    <row r="1039" ht="12.75">
      <c r="L1039" s="6"/>
    </row>
    <row r="1040" ht="12.75">
      <c r="L1040" s="6"/>
    </row>
    <row r="1041" ht="12.75">
      <c r="L1041" s="6"/>
    </row>
    <row r="1042" ht="12.75">
      <c r="L1042" s="6"/>
    </row>
    <row r="1043" ht="12.75">
      <c r="L1043" s="6"/>
    </row>
    <row r="1044" ht="12.75">
      <c r="L1044" s="6"/>
    </row>
    <row r="1045" ht="12.75">
      <c r="L1045" s="6"/>
    </row>
    <row r="1046" ht="12.75">
      <c r="L1046" s="6"/>
    </row>
    <row r="1047" ht="12.75">
      <c r="L1047" s="6"/>
    </row>
    <row r="1048" ht="12.75">
      <c r="L1048" s="6"/>
    </row>
    <row r="1049" ht="12.75">
      <c r="L1049" s="6"/>
    </row>
    <row r="1050" ht="12.75">
      <c r="L1050" s="6"/>
    </row>
    <row r="1051" ht="12.75">
      <c r="L1051" s="6"/>
    </row>
    <row r="1052" ht="12.75">
      <c r="L1052" s="6"/>
    </row>
    <row r="1053" ht="12.75">
      <c r="L1053" s="6"/>
    </row>
    <row r="1054" ht="12.75">
      <c r="L1054" s="6"/>
    </row>
    <row r="1055" ht="12.75">
      <c r="L1055" s="6"/>
    </row>
    <row r="1056" ht="12.75">
      <c r="L1056" s="6"/>
    </row>
    <row r="1057" ht="12.75">
      <c r="L1057" s="6"/>
    </row>
    <row r="1058" ht="12.75">
      <c r="L1058" s="6"/>
    </row>
    <row r="1059" ht="12.75">
      <c r="L1059" s="6"/>
    </row>
    <row r="1060" ht="12.75">
      <c r="L1060" s="6"/>
    </row>
    <row r="1061" ht="12.75">
      <c r="L1061" s="6"/>
    </row>
    <row r="1062" ht="12.75">
      <c r="L1062" s="6"/>
    </row>
    <row r="1063" ht="12.75">
      <c r="L1063" s="6"/>
    </row>
    <row r="1064" ht="12.75">
      <c r="L1064" s="6"/>
    </row>
    <row r="1065" ht="12.75">
      <c r="L1065" s="6"/>
    </row>
    <row r="1066" ht="12.75">
      <c r="L1066" s="6"/>
    </row>
    <row r="1067" ht="12.75">
      <c r="L1067" s="6"/>
    </row>
    <row r="1068" ht="12.75">
      <c r="L1068" s="6"/>
    </row>
    <row r="1069" ht="12.75">
      <c r="L1069" s="6"/>
    </row>
    <row r="1070" ht="12.75">
      <c r="L1070" s="6"/>
    </row>
    <row r="1071" ht="12.75">
      <c r="L1071" s="6"/>
    </row>
    <row r="1072" ht="12.75">
      <c r="L1072" s="6"/>
    </row>
    <row r="1073" ht="12.75">
      <c r="L1073" s="6"/>
    </row>
    <row r="1074" ht="12.75">
      <c r="L1074" s="6"/>
    </row>
    <row r="1075" ht="12.75">
      <c r="L1075" s="6"/>
    </row>
    <row r="1076" ht="12.75">
      <c r="L1076" s="6"/>
    </row>
    <row r="1077" ht="12.75">
      <c r="L1077" s="6"/>
    </row>
    <row r="1078" ht="12.75">
      <c r="L1078" s="6"/>
    </row>
    <row r="1079" ht="12.75">
      <c r="L1079" s="6"/>
    </row>
    <row r="1080" ht="12.75">
      <c r="L1080" s="6"/>
    </row>
    <row r="1081" ht="12.75">
      <c r="L1081" s="6"/>
    </row>
    <row r="1082" ht="12.75">
      <c r="L1082" s="6"/>
    </row>
    <row r="1083" ht="12.75">
      <c r="L1083" s="6"/>
    </row>
    <row r="1084" ht="12.75">
      <c r="L1084" s="6"/>
    </row>
    <row r="1085" ht="12.75">
      <c r="L1085" s="6"/>
    </row>
    <row r="1086" ht="12.75">
      <c r="L1086" s="6"/>
    </row>
    <row r="1087" ht="12.75">
      <c r="L1087" s="6"/>
    </row>
    <row r="1088" ht="12.75">
      <c r="L1088" s="6"/>
    </row>
    <row r="1089" ht="12.75">
      <c r="L1089" s="6"/>
    </row>
    <row r="1090" ht="12.75">
      <c r="L1090" s="6"/>
    </row>
    <row r="1091" ht="12.75">
      <c r="L1091" s="6"/>
    </row>
  </sheetData>
  <conditionalFormatting sqref="G31:G50 A31:A50 G59:G78 A59:A78">
    <cfRule type="cellIs" priority="1" dxfId="0" operator="equal" stopIfTrue="1">
      <formula>0</formula>
    </cfRule>
  </conditionalFormatting>
  <hyperlinks>
    <hyperlink ref="A14" r:id="rId1" display="http://www.optiontoprofit.com/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7:U45"/>
  <sheetViews>
    <sheetView workbookViewId="0" topLeftCell="A1">
      <selection activeCell="B15" sqref="B15"/>
    </sheetView>
  </sheetViews>
  <sheetFormatPr defaultColWidth="9.140625" defaultRowHeight="12.75"/>
  <cols>
    <col min="1" max="1" width="20.8515625" style="0" bestFit="1" customWidth="1"/>
    <col min="2" max="2" width="9.0039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2.25" customHeight="1"/>
    <row r="6" s="1" customFormat="1" ht="12.75" customHeight="1"/>
    <row r="7" spans="3:8" s="1" customFormat="1" ht="36.75" customHeight="1">
      <c r="C7" s="2" t="s">
        <v>92</v>
      </c>
      <c r="H7" s="2"/>
    </row>
    <row r="8" spans="12:21" s="1" customFormat="1" ht="32.25" customHeight="1"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2:21" s="1" customFormat="1" ht="12.75"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2:21" s="1" customFormat="1" ht="12.75"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2:21" s="1" customFormat="1" ht="12.75">
      <c r="L11" s="29"/>
      <c r="M11" s="30"/>
      <c r="N11" s="29"/>
      <c r="O11" s="29"/>
      <c r="P11" s="30"/>
      <c r="Q11" s="29"/>
      <c r="R11" s="29"/>
      <c r="S11" s="30"/>
      <c r="T11" s="29"/>
      <c r="U11" s="29"/>
    </row>
    <row r="12" spans="12:21" s="1" customFormat="1" ht="12.75">
      <c r="L12" s="29"/>
      <c r="M12" s="31"/>
      <c r="N12" s="29"/>
      <c r="O12" s="29"/>
      <c r="P12" s="31"/>
      <c r="Q12" s="29"/>
      <c r="R12" s="29"/>
      <c r="S12" s="31"/>
      <c r="T12" s="29"/>
      <c r="U12" s="29"/>
    </row>
    <row r="13" spans="12:21" s="1" customFormat="1" ht="12.75">
      <c r="L13" s="29"/>
      <c r="M13" s="30"/>
      <c r="N13" s="29"/>
      <c r="O13" s="29"/>
      <c r="P13" s="30"/>
      <c r="Q13" s="29"/>
      <c r="R13" s="29"/>
      <c r="S13" s="30"/>
      <c r="T13" s="29"/>
      <c r="U13" s="29"/>
    </row>
    <row r="14" spans="1:21" s="1" customFormat="1" ht="18">
      <c r="A14" s="28" t="s">
        <v>40</v>
      </c>
      <c r="B14" s="25"/>
      <c r="L14" s="29"/>
      <c r="M14" s="30"/>
      <c r="N14" s="30"/>
      <c r="O14" s="30"/>
      <c r="P14" s="30"/>
      <c r="Q14" s="30"/>
      <c r="R14" s="30"/>
      <c r="S14" s="30"/>
      <c r="T14" s="29"/>
      <c r="U14" s="29"/>
    </row>
    <row r="15" spans="12:21" s="1" customFormat="1" ht="12.75">
      <c r="L15" s="29"/>
      <c r="M15" s="30"/>
      <c r="N15" s="29"/>
      <c r="O15" s="29"/>
      <c r="P15" s="30"/>
      <c r="Q15" s="29"/>
      <c r="R15" s="29"/>
      <c r="S15" s="30"/>
      <c r="T15" s="29"/>
      <c r="U15" s="29"/>
    </row>
    <row r="16" spans="12:21" s="1" customFormat="1" ht="9" customHeight="1"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2:21" s="1" customFormat="1" ht="12.75" hidden="1">
      <c r="L17" s="29"/>
      <c r="M17" s="30"/>
      <c r="N17" s="30"/>
      <c r="O17" s="30"/>
      <c r="P17" s="30"/>
      <c r="Q17" s="30"/>
      <c r="R17" s="30"/>
      <c r="S17" s="30"/>
      <c r="T17" s="29"/>
      <c r="U17" s="29"/>
    </row>
    <row r="18" s="1" customFormat="1" ht="12.75" hidden="1"/>
    <row r="19" s="1" customFormat="1" ht="12.75" hidden="1"/>
    <row r="20" ht="12.75" hidden="1"/>
    <row r="21" s="1" customFormat="1" ht="12.75"/>
    <row r="22" s="1" customFormat="1" ht="12.75"/>
    <row r="23" spans="1:5" s="34" customFormat="1" ht="15.75">
      <c r="A23" s="34" t="s">
        <v>75</v>
      </c>
      <c r="C23" s="34" t="s">
        <v>76</v>
      </c>
      <c r="E23" s="34" t="s">
        <v>77</v>
      </c>
    </row>
    <row r="24" s="35" customFormat="1" ht="12.75"/>
    <row r="25" spans="1:7" ht="12.75">
      <c r="A25" t="s">
        <v>66</v>
      </c>
      <c r="C25" t="s">
        <v>67</v>
      </c>
      <c r="E25" t="s">
        <v>71</v>
      </c>
      <c r="G25" t="s">
        <v>68</v>
      </c>
    </row>
    <row r="27" spans="1:5" ht="12.75">
      <c r="A27" t="s">
        <v>62</v>
      </c>
      <c r="C27" t="s">
        <v>63</v>
      </c>
      <c r="E27" t="s">
        <v>64</v>
      </c>
    </row>
    <row r="29" spans="1:7" ht="12.75">
      <c r="A29" t="s">
        <v>52</v>
      </c>
      <c r="C29" t="s">
        <v>47</v>
      </c>
      <c r="E29" t="s">
        <v>48</v>
      </c>
      <c r="G29" t="s">
        <v>65</v>
      </c>
    </row>
    <row r="31" spans="1:7" ht="12.75">
      <c r="A31" t="s">
        <v>50</v>
      </c>
      <c r="C31" t="s">
        <v>30</v>
      </c>
      <c r="E31" t="s">
        <v>31</v>
      </c>
      <c r="G31" t="s">
        <v>72</v>
      </c>
    </row>
    <row r="33" spans="1:11" ht="12.75">
      <c r="A33" t="s">
        <v>49</v>
      </c>
      <c r="C33" t="s">
        <v>29</v>
      </c>
      <c r="E33" t="s">
        <v>42</v>
      </c>
      <c r="G33" t="s">
        <v>43</v>
      </c>
      <c r="I33" t="s">
        <v>41</v>
      </c>
      <c r="K33" t="s">
        <v>69</v>
      </c>
    </row>
    <row r="35" spans="1:7" ht="12.75">
      <c r="A35" t="s">
        <v>56</v>
      </c>
      <c r="C35" t="s">
        <v>57</v>
      </c>
      <c r="E35" t="s">
        <v>58</v>
      </c>
      <c r="G35" t="s">
        <v>73</v>
      </c>
    </row>
    <row r="37" spans="1:7" ht="12.75">
      <c r="A37" t="s">
        <v>51</v>
      </c>
      <c r="C37" t="s">
        <v>44</v>
      </c>
      <c r="E37" t="s">
        <v>45</v>
      </c>
      <c r="G37" t="s">
        <v>74</v>
      </c>
    </row>
    <row r="39" spans="1:7" ht="12.75">
      <c r="A39" t="s">
        <v>59</v>
      </c>
      <c r="C39" t="s">
        <v>60</v>
      </c>
      <c r="E39" t="s">
        <v>61</v>
      </c>
      <c r="G39" t="s">
        <v>87</v>
      </c>
    </row>
    <row r="41" spans="1:5" ht="12.75">
      <c r="A41" t="s">
        <v>78</v>
      </c>
      <c r="C41" t="s">
        <v>32</v>
      </c>
      <c r="E41" t="s">
        <v>55</v>
      </c>
    </row>
    <row r="43" spans="1:5" ht="12.75">
      <c r="A43" t="s">
        <v>53</v>
      </c>
      <c r="C43" t="s">
        <v>33</v>
      </c>
      <c r="E43" t="s">
        <v>70</v>
      </c>
    </row>
    <row r="45" spans="1:5" ht="12.75">
      <c r="A45" t="s">
        <v>54</v>
      </c>
      <c r="C45" t="s">
        <v>39</v>
      </c>
      <c r="E45" t="s">
        <v>46</v>
      </c>
    </row>
  </sheetData>
  <hyperlinks>
    <hyperlink ref="A14" r:id="rId1" display="http://www.optiontoprofit.com/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U51"/>
  <sheetViews>
    <sheetView workbookViewId="0" topLeftCell="A1">
      <selection activeCell="A7" sqref="A7"/>
    </sheetView>
  </sheetViews>
  <sheetFormatPr defaultColWidth="9.140625" defaultRowHeight="12.75"/>
  <cols>
    <col min="1" max="1" width="20.8515625" style="0" bestFit="1" customWidth="1"/>
    <col min="2" max="2" width="9.0039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2.25" customHeight="1"/>
    <row r="6" s="1" customFormat="1" ht="12.75" customHeight="1"/>
    <row r="7" spans="3:8" s="1" customFormat="1" ht="36.75" customHeight="1">
      <c r="C7" s="2" t="s">
        <v>93</v>
      </c>
      <c r="H7" s="2"/>
    </row>
    <row r="8" spans="12:21" s="1" customFormat="1" ht="32.25" customHeight="1"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2:21" s="1" customFormat="1" ht="12.75"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2:21" s="1" customFormat="1" ht="12.75"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2:21" s="1" customFormat="1" ht="12.75">
      <c r="L11" s="29"/>
      <c r="M11" s="30"/>
      <c r="N11" s="29"/>
      <c r="O11" s="29"/>
      <c r="P11" s="30"/>
      <c r="Q11" s="29"/>
      <c r="R11" s="29"/>
      <c r="S11" s="30"/>
      <c r="T11" s="29"/>
      <c r="U11" s="29"/>
    </row>
    <row r="12" spans="12:21" s="1" customFormat="1" ht="12.75">
      <c r="L12" s="29"/>
      <c r="M12" s="31"/>
      <c r="N12" s="29"/>
      <c r="O12" s="29"/>
      <c r="P12" s="31"/>
      <c r="Q12" s="29"/>
      <c r="R12" s="29"/>
      <c r="S12" s="31"/>
      <c r="T12" s="29"/>
      <c r="U12" s="29"/>
    </row>
    <row r="13" spans="12:21" s="1" customFormat="1" ht="12.75">
      <c r="L13" s="29"/>
      <c r="M13" s="30"/>
      <c r="N13" s="29"/>
      <c r="O13" s="29"/>
      <c r="P13" s="30"/>
      <c r="Q13" s="29"/>
      <c r="R13" s="29"/>
      <c r="S13" s="30"/>
      <c r="T13" s="29"/>
      <c r="U13" s="29"/>
    </row>
    <row r="14" spans="1:21" s="1" customFormat="1" ht="18">
      <c r="A14" s="28" t="s">
        <v>40</v>
      </c>
      <c r="B14" s="25"/>
      <c r="L14" s="29"/>
      <c r="M14" s="30"/>
      <c r="N14" s="30"/>
      <c r="O14" s="30"/>
      <c r="P14" s="30"/>
      <c r="Q14" s="30"/>
      <c r="R14" s="30"/>
      <c r="S14" s="30"/>
      <c r="T14" s="29"/>
      <c r="U14" s="29"/>
    </row>
    <row r="15" spans="12:21" s="1" customFormat="1" ht="12.75">
      <c r="L15" s="29"/>
      <c r="M15" s="30"/>
      <c r="N15" s="29"/>
      <c r="O15" s="29"/>
      <c r="P15" s="30"/>
      <c r="Q15" s="29"/>
      <c r="R15" s="29"/>
      <c r="S15" s="30"/>
      <c r="T15" s="29"/>
      <c r="U15" s="29"/>
    </row>
    <row r="16" spans="12:21" s="1" customFormat="1" ht="9" customHeight="1"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2:21" s="1" customFormat="1" ht="12.75" hidden="1">
      <c r="L17" s="29"/>
      <c r="M17" s="30"/>
      <c r="N17" s="30"/>
      <c r="O17" s="30"/>
      <c r="P17" s="30"/>
      <c r="Q17" s="30"/>
      <c r="R17" s="30"/>
      <c r="S17" s="30"/>
      <c r="T17" s="29"/>
      <c r="U17" s="29"/>
    </row>
    <row r="18" s="1" customFormat="1" ht="12.75" hidden="1"/>
    <row r="19" s="1" customFormat="1" ht="12.75" hidden="1"/>
    <row r="20" ht="12.75" hidden="1"/>
    <row r="21" s="1" customFormat="1" ht="12.75"/>
    <row r="22" s="1" customFormat="1" ht="12.75"/>
    <row r="23" s="34" customFormat="1" ht="15.75"/>
    <row r="24" s="35" customFormat="1" ht="12.75"/>
    <row r="28" spans="5:18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5:18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5:18" ht="12.75">
      <c r="E30" s="1"/>
      <c r="F30" s="38" t="s">
        <v>94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5:18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5:18" ht="12.75">
      <c r="E32" s="1"/>
      <c r="F32" s="39" t="s">
        <v>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ht="12.7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5:18" ht="12.75">
      <c r="E34" s="1"/>
      <c r="F34" s="38" t="s">
        <v>96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5:18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1"/>
      <c r="F36" s="38" t="s">
        <v>97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1"/>
      <c r="F38" s="38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5:18" ht="12.75">
      <c r="E40" s="1"/>
      <c r="F40" s="38" t="s">
        <v>99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1"/>
      <c r="F41" s="38" t="s">
        <v>100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8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5:18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1"/>
      <c r="F44" s="39" t="s">
        <v>101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1"/>
      <c r="F46" s="39" t="s">
        <v>102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1"/>
      <c r="F48" s="39" t="s">
        <v>103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hyperlinks>
    <hyperlink ref="A14" r:id="rId1" display="http://www.optiontoprofit.com/"/>
    <hyperlink ref="F32" r:id="rId2" display="http://j.mp/s343Gy"/>
    <hyperlink ref="F44" r:id="rId3" display="http://j.mp/HTZStc"/>
    <hyperlink ref="F48" r:id="rId4" display="http://j.mp/HTZTx4"/>
    <hyperlink ref="F46" r:id="rId5" display="http://j.mp/KlOrHX"/>
  </hyperlinks>
  <printOptions/>
  <pageMargins left="0.75" right="0.75" top="1" bottom="1" header="0.5" footer="0.5"/>
  <pageSetup horizontalDpi="600" verticalDpi="600" orientation="portrait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Acs</dc:creator>
  <cp:keywords/>
  <dc:description/>
  <cp:lastModifiedBy>GA</cp:lastModifiedBy>
  <dcterms:created xsi:type="dcterms:W3CDTF">2009-04-19T14:50:13Z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